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2\EdoActividades\"/>
    </mc:Choice>
  </mc:AlternateContent>
  <xr:revisionPtr revIDLastSave="0" documentId="8_{D3BAC79B-6863-4D08-B8AB-B18797DC0F00}" xr6:coauthVersionLast="47" xr6:coauthVersionMax="47" xr10:uidLastSave="{00000000-0000-0000-0000-000000000000}"/>
  <workbookProtection workbookPassword="CEE3" lockStructure="1"/>
  <bookViews>
    <workbookView xWindow="1845" yWindow="2370" windowWidth="15375" windowHeight="7875" xr2:uid="{00000000-000D-0000-FFFF-FFFF00000000}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94" i="1" l="1"/>
  <c r="AX436" i="1"/>
  <c r="AY423" i="1"/>
  <c r="AX416" i="1"/>
  <c r="AY40" i="1"/>
  <c r="AX35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X453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03" i="1" s="1"/>
  <c r="AX448" i="1"/>
  <c r="AX447" i="1" s="1"/>
  <c r="AX520" i="1"/>
  <c r="AY530" i="1"/>
  <c r="AY507" i="1" s="1"/>
  <c r="AY119" i="1"/>
  <c r="AY118" i="1" s="1"/>
  <c r="AX19" i="1"/>
  <c r="AX8" i="1" s="1"/>
  <c r="AY73" i="1"/>
  <c r="AX502" i="1"/>
  <c r="AX161" i="1"/>
  <c r="AY19" i="1"/>
  <c r="AY8" i="1" s="1"/>
  <c r="AX41" i="1"/>
  <c r="AX146" i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Y328" i="1"/>
  <c r="AY374" i="1"/>
  <c r="AY373" i="1" s="1"/>
  <c r="AY448" i="1"/>
  <c r="AY447" i="1" s="1"/>
  <c r="AX508" i="1"/>
  <c r="AX102" i="1"/>
  <c r="AY489" i="1"/>
  <c r="AX72" i="1"/>
  <c r="AY416" i="1"/>
  <c r="AY72" i="1"/>
  <c r="AY391" i="1"/>
  <c r="AY436" i="1"/>
  <c r="AX118" i="1" l="1"/>
  <c r="AX507" i="1"/>
  <c r="AY477" i="1"/>
  <c r="AY454" i="1"/>
  <c r="AY453" i="1" s="1"/>
  <c r="AY287" i="1"/>
  <c r="AX287" i="1"/>
  <c r="AY222" i="1"/>
  <c r="AY187" i="1"/>
  <c r="AX187" i="1"/>
  <c r="AY161" i="1"/>
  <c r="AX117" i="1"/>
  <c r="AY117" i="1"/>
  <c r="AX40" i="1"/>
  <c r="AX7" i="1" s="1"/>
  <c r="AX184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X544" i="1" s="1"/>
  <c r="AY184" i="1"/>
  <c r="AY544" i="1" l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<sst xmlns="http://schemas.openxmlformats.org/spreadsheetml/2006/main" count="1086" uniqueCount="1067">
  <si>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</si>
  <si>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</si>
  <si>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</si>
  <si>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</si>
  <si>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</si>
  <si>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</si>
  <si>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</si>
  <si>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</si>
  <si>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</si>
  <si>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</si>
  <si>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</si>
  <si>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</si>
  <si>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</si>
  <si>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</si>
  <si>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</si>
  <si>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</si>
  <si>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</si>
  <si>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</si>
  <si>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</si>
  <si>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</si>
  <si>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</si>
  <si>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</si>
  <si>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</si>
  <si>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</si>
  <si>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</si>
  <si>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</si>
  <si>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</si>
  <si>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</si>
  <si>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</si>
  <si>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</si>
  <si>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</si>
  <si>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</si>
  <si>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</si>
  <si>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</si>
  <si>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</si>
  <si>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</si>
  <si>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</si>
  <si>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</si>
  <si>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</si>
  <si>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</si>
  <si>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</si>
  <si>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</si>
  <si>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</si>
  <si>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</si>
  <si>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</si>
  <si>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</si>
  <si>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</si>
  <si>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</si>
  <si>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</si>
  <si>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</si>
  <si>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</si>
  <si>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</si>
  <si>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</si>
  <si>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</si>
  <si>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</si>
  <si>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</si>
  <si>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</si>
  <si>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</si>
  <si>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</si>
  <si>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</si>
  <si>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</si>
  <si>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</si>
  <si>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</si>
  <si>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</si>
  <si>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</si>
  <si>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</si>
  <si>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</si>
  <si>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</si>
  <si>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</si>
  <si>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</si>
  <si>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</si>
  <si>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</si>
  <si>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</si>
  <si>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</si>
  <si>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</si>
  <si>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</si>
  <si>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</si>
  <si>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</si>
  <si>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</si>
  <si>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</si>
  <si>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</si>
  <si>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</si>
  <si>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</si>
  <si>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</si>
  <si>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</si>
  <si>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</si>
  <si>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</si>
  <si>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</si>
  <si>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</si>
  <si>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</si>
  <si>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</si>
  <si>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</si>
  <si>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</si>
  <si>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</si>
  <si>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</si>
  <si>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</si>
  <si>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</si>
  <si>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</si>
  <si>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</si>
  <si>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</si>
  <si>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</si>
  <si>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</si>
  <si>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</si>
  <si>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</si>
  <si>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</si>
  <si>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</si>
  <si>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</si>
  <si>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</si>
  <si>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</si>
  <si>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</si>
  <si>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</si>
  <si>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</si>
  <si>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</si>
  <si>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</si>
  <si>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</si>
  <si>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</si>
  <si>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</si>
  <si>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</si>
  <si>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</si>
  <si>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</si>
  <si>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</si>
  <si>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</si>
  <si>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</si>
  <si>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</si>
  <si>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</si>
  <si>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</si>
  <si>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</si>
  <si>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</si>
  <si>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</si>
  <si>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</si>
  <si>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</si>
  <si>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</si>
  <si>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</si>
  <si>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</si>
  <si>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</si>
  <si>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</si>
  <si>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</si>
  <si>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</si>
  <si>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</si>
  <si>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</si>
  <si>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</si>
  <si>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</si>
  <si>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</si>
  <si>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</si>
  <si>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</si>
  <si>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</si>
  <si>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</si>
  <si>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</si>
  <si>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</si>
  <si>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</si>
  <si>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</si>
  <si>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</si>
  <si>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</si>
  <si>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</si>
  <si>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</si>
  <si>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</si>
  <si>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</si>
  <si>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</si>
  <si>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</si>
  <si>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</si>
  <si>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</si>
  <si>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</si>
  <si>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</si>
  <si>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</si>
  <si>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</si>
  <si>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</si>
  <si>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</si>
  <si>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</si>
  <si>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</si>
  <si>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</si>
  <si>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</si>
  <si>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</si>
  <si>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</si>
  <si>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</si>
  <si>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</si>
  <si>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</si>
  <si>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</si>
  <si>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</si>
  <si>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</si>
  <si>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</si>
  <si>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</si>
  <si>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</si>
  <si>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</si>
  <si>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</si>
  <si>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</si>
  <si>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</si>
  <si>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</si>
  <si>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</si>
  <si>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</si>
  <si>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</si>
  <si>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</si>
  <si>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</si>
  <si>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</si>
  <si>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</si>
  <si>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</si>
  <si>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</si>
  <si>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</si>
  <si>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</si>
  <si>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</si>
  <si>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</si>
  <si>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</si>
  <si>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</si>
  <si>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</si>
  <si>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</si>
  <si>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</si>
  <si>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</si>
  <si>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</si>
  <si>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</si>
  <si>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</si>
  <si>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</si>
  <si>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</si>
  <si>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</si>
  <si>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</si>
  <si>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</si>
  <si>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</si>
  <si>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</si>
  <si>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</si>
  <si>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</si>
  <si>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</si>
  <si>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</si>
  <si>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</si>
  <si>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</si>
  <si>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</si>
  <si>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</si>
  <si>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</si>
  <si>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</si>
  <si>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</si>
  <si>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</si>
  <si>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</si>
  <si>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</si>
  <si>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</si>
  <si>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</si>
  <si>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</si>
  <si>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</si>
  <si>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</si>
  <si>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</si>
  <si>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</si>
  <si>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</si>
  <si>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</si>
  <si>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</si>
  <si>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</si>
  <si>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</si>
  <si>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</si>
  <si>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</si>
  <si>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</si>
  <si>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</si>
  <si>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</si>
  <si>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</si>
  <si>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</si>
  <si>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</si>
  <si>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</si>
  <si>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</si>
  <si>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</si>
  <si>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</si>
  <si>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</si>
  <si>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</si>
  <si>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</si>
  <si>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</si>
  <si>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</si>
  <si>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</si>
  <si>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</si>
  <si>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</si>
  <si>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</si>
  <si>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</si>
  <si>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</si>
  <si>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</si>
  <si>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</si>
  <si>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</si>
  <si>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</si>
  <si>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</si>
  <si>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</si>
  <si>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</si>
  <si>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</si>
  <si>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</si>
  <si>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</si>
  <si>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</si>
  <si>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</si>
  <si>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</si>
  <si>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</si>
  <si>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</si>
  <si>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</si>
  <si>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</si>
  <si>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</si>
  <si>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</si>
  <si>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</si>
  <si>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</si>
  <si>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</si>
  <si>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</si>
  <si>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</si>
  <si>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</si>
  <si>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</si>
  <si>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</si>
  <si>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</si>
  <si>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</si>
  <si>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</si>
  <si>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</si>
  <si>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</si>
  <si>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</si>
  <si>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</si>
  <si>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</si>
  <si>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</si>
  <si>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</si>
  <si>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</si>
  <si>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</si>
  <si>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</si>
  <si>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</si>
  <si>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</si>
  <si>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</si>
  <si>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</si>
  <si>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</si>
  <si>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</si>
  <si>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</si>
  <si>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</si>
  <si>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</si>
  <si>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</si>
  <si>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</si>
  <si>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</si>
  <si>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</si>
  <si>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</si>
  <si>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</si>
  <si>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</si>
  <si>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</si>
  <si>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</si>
  <si>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</si>
  <si>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</si>
  <si>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</si>
  <si>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</si>
  <si>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</si>
  <si>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</si>
  <si>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</si>
  <si>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</si>
  <si>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</si>
  <si>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</si>
  <si>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</si>
  <si>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</si>
  <si>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</si>
  <si>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</si>
  <si>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</si>
  <si>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</si>
  <si>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</si>
  <si>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</si>
  <si>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</si>
  <si>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</si>
  <si>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</si>
  <si>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</si>
  <si>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</si>
  <si>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</si>
  <si>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</si>
  <si>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</si>
  <si>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</si>
  <si>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</si>
  <si>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</si>
  <si>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</si>
  <si>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</si>
  <si>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</si>
  <si>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</si>
  <si>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</si>
  <si>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</si>
  <si>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</si>
  <si>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</si>
  <si>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</si>
  <si>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</si>
  <si>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</si>
  <si>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</si>
  <si>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</si>
  <si>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</si>
  <si>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</si>
  <si>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</si>
  <si>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</si>
  <si>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</si>
  <si>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</si>
  <si>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</si>
  <si>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</si>
  <si>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</si>
  <si>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</si>
  <si>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</si>
  <si>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</si>
  <si>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</si>
  <si>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</si>
  <si>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</si>
  <si>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</si>
  <si>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</si>
  <si>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</si>
  <si>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</si>
  <si>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</si>
  <si>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</si>
  <si>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</si>
  <si>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</si>
  <si>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</si>
  <si>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</si>
  <si>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</si>
  <si>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</si>
  <si>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</si>
  <si>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</si>
  <si>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</si>
  <si>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</si>
  <si>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</si>
  <si>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</si>
  <si>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</si>
  <si>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</si>
  <si>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</si>
  <si>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</si>
  <si>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</si>
  <si>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</si>
  <si>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</si>
  <si>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</si>
  <si>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</si>
  <si>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</si>
  <si>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</si>
  <si>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</si>
  <si>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</si>
  <si>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</si>
  <si>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</si>
  <si>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</si>
  <si>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</si>
  <si>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</si>
  <si>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</si>
  <si>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</si>
  <si>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</si>
  <si>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</si>
  <si>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</si>
  <si>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</si>
  <si>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</si>
  <si>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</si>
  <si>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</si>
  <si>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</si>
  <si>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</si>
  <si>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</si>
  <si>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</si>
  <si>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</si>
  <si>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</si>
  <si>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</si>
  <si>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</si>
  <si>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</si>
  <si>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</si>
  <si>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</si>
  <si>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</si>
  <si>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</si>
  <si>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</si>
  <si>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</si>
  <si>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</si>
  <si>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</si>
  <si>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</si>
  <si>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</si>
  <si>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</si>
  <si>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</si>
  <si>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</si>
  <si>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</si>
  <si>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</si>
  <si>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</si>
  <si>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</si>
  <si>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</si>
  <si>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</si>
  <si>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</si>
  <si>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</si>
  <si>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</si>
  <si>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</si>
  <si>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</si>
  <si>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</si>
  <si>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</si>
  <si>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</si>
  <si>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</si>
  <si>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</si>
  <si>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</si>
  <si>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</si>
  <si>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</si>
  <si>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</si>
  <si>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</si>
  <si>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</si>
  <si>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</si>
  <si>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</si>
  <si>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</si>
  <si>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</si>
  <si>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</si>
  <si>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</si>
  <si>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</si>
  <si>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</si>
  <si>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</si>
  <si>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</si>
  <si>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</si>
  <si>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</si>
  <si>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</si>
  <si>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</si>
  <si>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</si>
  <si>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</si>
  <si>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</si>
  <si>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</si>
  <si>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</si>
  <si>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</si>
  <si>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</si>
  <si>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</si>
  <si>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</si>
  <si>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</si>
  <si>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</si>
  <si>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</si>
  <si>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</si>
  <si>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</si>
  <si>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</si>
  <si>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</si>
  <si>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</si>
  <si>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</si>
  <si>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</si>
  <si>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</si>
  <si>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</si>
  <si>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</si>
  <si>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</si>
  <si>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</si>
  <si>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</si>
  <si>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</si>
  <si>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</si>
  <si>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</si>
  <si>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</si>
  <si>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</si>
  <si>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</si>
  <si>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</si>
  <si>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</si>
  <si>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</si>
  <si>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</si>
  <si>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</si>
  <si>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</si>
  <si>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</si>
  <si>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</si>
  <si>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</si>
  <si>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</si>
  <si>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</si>
  <si>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</si>
  <si>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</si>
  <si>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</si>
  <si>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</si>
  <si>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</si>
  <si>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</si>
  <si>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</si>
  <si>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</si>
  <si>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</si>
  <si>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</si>
  <si>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</si>
  <si>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</si>
  <si>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</si>
  <si>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</si>
  <si>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</si>
  <si>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</si>
  <si>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</si>
  <si>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</si>
  <si>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</si>
  <si>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</si>
  <si>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</si>
  <si>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</si>
  <si>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</si>
  <si>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</si>
  <si>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</si>
  <si>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</si>
  <si>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</si>
  <si>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</si>
  <si>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</si>
  <si>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</si>
  <si>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</si>
  <si>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</si>
  <si>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</si>
  <si>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</si>
  <si>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</si>
  <si>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</si>
  <si>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</si>
  <si>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</si>
  <si>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</si>
  <si>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</si>
  <si>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</si>
  <si>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</si>
  <si>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</si>
  <si>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</si>
  <si>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</si>
  <si>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</si>
  <si>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</si>
  <si>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</si>
  <si>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</si>
  <si>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</si>
  <si>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</si>
  <si>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</si>
  <si>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</si>
  <si>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</si>
  <si>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</si>
  <si>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</si>
  <si>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</si>
  <si>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</si>
  <si>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</si>
  <si>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</si>
  <si>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</si>
  <si>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</si>
  <si>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</si>
  <si>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</si>
  <si>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</si>
  <si>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</si>
  <si>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</si>
  <si>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</si>
  <si>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</si>
  <si>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</si>
  <si>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</si>
  <si>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</si>
  <si>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</si>
  <si>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</si>
  <si>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</si>
  <si>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</si>
  <si>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</si>
  <si>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</si>
  <si>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</si>
  <si>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</si>
  <si>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</si>
  <si>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</si>
  <si>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</si>
  <si>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</si>
  <si>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</si>
  <si>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</si>
  <si>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</si>
  <si>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</si>
  <si>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</si>
  <si>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</si>
  <si>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</si>
  <si>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</si>
  <si>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</si>
  <si>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</si>
  <si>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</si>
  <si>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</si>
  <si>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</si>
  <si>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</si>
  <si>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</si>
  <si>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</si>
  <si>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</si>
  <si>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</si>
  <si>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</si>
  <si>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</si>
  <si>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</si>
  <si>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</si>
  <si>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</si>
  <si>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</si>
  <si>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</si>
  <si>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</si>
  <si>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</si>
  <si>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</si>
  <si>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</si>
  <si>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</si>
  <si>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</si>
  <si>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</si>
  <si>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</si>
  <si>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</si>
  <si>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</si>
  <si>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</si>
  <si>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</si>
  <si>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</si>
  <si>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</si>
  <si>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</si>
  <si>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</si>
  <si>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</si>
  <si>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</si>
  <si>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</si>
  <si>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</si>
  <si>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</si>
  <si>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</si>
  <si>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</si>
  <si>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</si>
  <si>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</si>
  <si>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</si>
  <si>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</si>
  <si>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</si>
  <si>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</si>
  <si>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</si>
  <si>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</si>
  <si>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</si>
  <si>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</si>
  <si>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</si>
  <si>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</si>
  <si>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</si>
  <si>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</si>
  <si>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</si>
  <si>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</si>
  <si>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</si>
  <si>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</si>
  <si>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</si>
  <si>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</si>
  <si>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</si>
  <si>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</si>
  <si>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</si>
  <si>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</si>
  <si>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</si>
  <si>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</si>
  <si>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</si>
  <si>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</si>
  <si>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</si>
  <si>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</si>
  <si>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</si>
  <si>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</si>
  <si>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</si>
  <si>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</si>
  <si>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</si>
  <si>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</si>
  <si>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</si>
  <si>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</si>
  <si>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</si>
  <si>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</si>
  <si>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</si>
  <si>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</si>
  <si>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</si>
  <si>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</si>
  <si>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</si>
  <si>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</si>
  <si>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</si>
  <si>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</si>
  <si>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</si>
  <si>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</si>
  <si>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</si>
  <si>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</si>
  <si>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</si>
  <si>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</si>
  <si>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</si>
  <si>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</si>
  <si>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</si>
  <si>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</si>
  <si>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</si>
  <si>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</si>
  <si>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</si>
  <si>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</si>
  <si>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</si>
  <si>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</si>
  <si>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</si>
  <si>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</si>
  <si>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</si>
  <si>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</si>
  <si>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</si>
  <si>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</si>
  <si>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</si>
  <si>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</si>
  <si>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</si>
  <si>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</si>
  <si>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</si>
  <si>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</si>
  <si>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</si>
  <si>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</si>
  <si>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</si>
  <si>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</si>
  <si>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</si>
  <si>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</si>
  <si>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</si>
  <si>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</si>
  <si>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</si>
  <si>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</si>
  <si>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</si>
  <si>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</si>
  <si>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</si>
  <si>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</si>
  <si>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</si>
  <si>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</si>
  <si>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</si>
  <si>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</si>
  <si>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</si>
  <si>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</si>
  <si>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</si>
  <si>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</si>
  <si>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</si>
  <si>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</si>
  <si>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</si>
  <si>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</si>
  <si>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</si>
  <si>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</si>
  <si>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</si>
  <si>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</si>
  <si>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</si>
  <si>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</si>
  <si>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</si>
  <si>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</si>
  <si>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</si>
  <si>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</si>
  <si>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</si>
  <si>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</si>
  <si>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</si>
  <si>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</si>
  <si>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</si>
  <si>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</si>
  <si>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</si>
  <si>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</si>
  <si>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</si>
  <si>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</si>
  <si>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</si>
  <si>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</si>
  <si>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</si>
  <si>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</si>
  <si>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</si>
  <si>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</si>
  <si>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</si>
  <si>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</si>
  <si>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</si>
  <si>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</si>
  <si>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</si>
  <si>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</si>
  <si>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</si>
  <si>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</si>
  <si>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</si>
  <si>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</si>
  <si>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</si>
  <si>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</si>
  <si>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</si>
  <si>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</si>
  <si>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</si>
  <si>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</si>
  <si>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</si>
  <si>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</si>
  <si>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</si>
  <si>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</si>
  <si>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</si>
  <si>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</si>
  <si>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</si>
  <si>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</si>
  <si>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</si>
  <si>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</si>
  <si>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</si>
  <si>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</si>
  <si>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</si>
  <si>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</si>
  <si>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</si>
  <si>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</si>
  <si>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</si>
  <si>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</si>
  <si>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</si>
  <si>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</si>
  <si>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</si>
  <si>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</si>
  <si>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</si>
  <si>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</si>
  <si>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</si>
  <si>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</si>
  <si>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</si>
  <si>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</si>
  <si>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</si>
  <si>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</si>
  <si>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</si>
  <si>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</si>
  <si>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</si>
  <si>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</si>
  <si>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</si>
  <si>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</si>
  <si>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</si>
  <si>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</si>
  <si>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</si>
  <si>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</si>
  <si>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</si>
  <si>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</si>
  <si>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</si>
  <si>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</si>
  <si>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</si>
  <si>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</si>
  <si>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</si>
  <si>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</si>
  <si>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</si>
  <si>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</si>
  <si>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</si>
  <si>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</si>
  <si>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</si>
  <si>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</si>
  <si>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</si>
  <si>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</si>
  <si>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</si>
  <si>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</si>
  <si>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</si>
  <si>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</si>
  <si>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</si>
  <si>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</si>
  <si>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</si>
  <si>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</si>
  <si>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</si>
  <si>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</si>
  <si>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</si>
  <si>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</si>
  <si>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</si>
  <si>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</si>
  <si>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</si>
  <si>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</si>
  <si>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</si>
  <si>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</si>
  <si>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</si>
  <si>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</si>
  <si>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</si>
  <si>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</si>
  <si>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</si>
  <si>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</si>
  <si>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</si>
  <si>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</si>
  <si>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</si>
  <si>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</si>
  <si>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</si>
  <si>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</si>
  <si>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</si>
  <si>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</si>
  <si>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</si>
  <si>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</si>
  <si>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</si>
  <si>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</si>
  <si>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</si>
  <si>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</si>
  <si>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</si>
  <si>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</si>
  <si>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</si>
  <si>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</si>
  <si>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</si>
  <si>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</si>
  <si>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</si>
  <si>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</si>
  <si>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</si>
  <si>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</si>
  <si>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</si>
  <si>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</si>
  <si>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</si>
  <si>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</si>
  <si>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</si>
  <si>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</si>
  <si>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</si>
  <si>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</si>
  <si>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</si>
  <si>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</si>
  <si>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</si>
  <si>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</si>
  <si>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</si>
  <si>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</si>
  <si>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</si>
  <si>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</si>
  <si>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</si>
  <si>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</si>
  <si>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</si>
  <si>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</si>
  <si>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</si>
  <si>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</si>
  <si>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</si>
  <si>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</si>
  <si>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</si>
  <si>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</si>
  <si>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</si>
  <si>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</si>
  <si>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</si>
  <si>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</si>
  <si>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</si>
  <si>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</si>
  <si>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</si>
  <si>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</si>
  <si>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</si>
  <si>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</si>
  <si>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</si>
  <si>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</si>
  <si>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</si>
  <si>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</si>
  <si>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</si>
  <si>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</si>
  <si>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</si>
  <si>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</si>
  <si>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</si>
  <si>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</si>
  <si>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</si>
  <si>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</si>
  <si>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</si>
  <si>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</si>
  <si>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</si>
  <si>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</si>
  <si>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</si>
  <si>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</si>
  <si>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</si>
  <si>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</si>
  <si>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</si>
  <si>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</si>
  <si>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</si>
  <si>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</si>
  <si>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</si>
  <si>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</si>
  <si>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</si>
  <si>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</si>
  <si>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</si>
  <si>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</si>
  <si>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</si>
  <si>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</si>
  <si>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</si>
  <si>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</si>
  <si>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</si>
  <si>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</si>
  <si>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</si>
  <si>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</si>
  <si>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</si>
  <si>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</si>
  <si>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</si>
  <si>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</si>
  <si>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</si>
  <si>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</si>
  <si>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</si>
  <si>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</si>
  <si>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</si>
  <si>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</si>
  <si>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</si>
  <si>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</si>
  <si>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</si>
  <si>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</si>
  <si>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</si>
  <si>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</si>
  <si>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</si>
  <si>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</si>
  <si>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</si>
  <si>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</si>
  <si>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</si>
  <si>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</si>
  <si>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</si>
  <si>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</si>
  <si>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</si>
  <si>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</si>
  <si>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</si>
  <si>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</si>
  <si>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</si>
  <si>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</si>
  <si>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</si>
  <si>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</si>
  <si>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</si>
  <si>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</si>
  <si>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</si>
  <si>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</si>
  <si>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</si>
  <si>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</si>
  <si>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</si>
  <si>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</si>
  <si>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</si>
  <si>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</si>
  <si>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</si>
  <si>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</si>
  <si>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</si>
  <si>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</si>
  <si>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</si>
  <si>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</si>
  <si>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</si>
  <si>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</si>
  <si>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</si>
  <si>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</si>
  <si>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</si>
  <si>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</si>
  <si>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</si>
  <si>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</si>
  <si>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</si>
  <si>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</si>
  <si>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</si>
  <si>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</si>
  <si>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</si>
  <si>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</si>
  <si>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</si>
  <si>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</si>
  <si>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</si>
  <si>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</si>
  <si>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</si>
  <si>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</si>
  <si>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</si>
  <si>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</si>
  <si>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</si>
  <si>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</si>
  <si>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</si>
  <si>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</si>
  <si>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</si>
  <si>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</si>
  <si>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</si>
  <si>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</si>
  <si>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</si>
  <si>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</si>
  <si>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</si>
  <si>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TECALITLÁN</t>
  </si>
  <si>
    <t>DEL 1 AL 31 DE MARZO DE 2022</t>
  </si>
  <si>
    <t>C. MARTÍN LARIOS GARCÍA</t>
  </si>
  <si>
    <t>L.C. ELÍAS GÓMEZ MACIAS</t>
  </si>
  <si>
    <t>PRESIDENTE MUNICIPAL</t>
  </si>
  <si>
    <t>ENCARGADO DE LA HACIENDA MUNICIPAL</t>
  </si>
  <si>
    <t>ASEJ2022-03-16-11-2022-1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</si>
</sst>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5" zeroHeight="1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>
      <c r="A1" s="41"/>
      <c r="B1" s="44" t="s">
        <v>1060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</row>
    <row r="2" spans="1:51" ht="21">
      <c r="A2" s="4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</row>
    <row r="3" spans="1:51" ht="18.75">
      <c r="A3" s="43"/>
      <c r="B3" s="46" t="s">
        <v>1061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</row>
    <row r="4" spans="1:51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>
      <c r="A5" s="3" t="s">
        <v>1</v>
      </c>
      <c r="B5" s="50" t="s">
        <v>2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4" t="s">
        <v>3</v>
      </c>
      <c r="AY5" s="4" t="s">
        <v>4</v>
      </c>
    </row>
    <row r="6" spans="1:51" ht="18.7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18217841.300000001</v>
      </c>
      <c r="AY7" s="13">
        <f>AY8+AY29+AY35+AY40+AY72+AY81+AY102+AY114</f>
        <v>21661370.359999999</v>
      </c>
    </row>
    <row r="8" spans="1:51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7748337.6800000006</v>
      </c>
      <c r="AY8" s="15">
        <f>AY9+AY11+AY15+AY16+AY17+AY18+AY19+AY25+AY27</f>
        <v>11228773.379999999</v>
      </c>
    </row>
    <row r="9" spans="1:51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7675601.2600000007</v>
      </c>
      <c r="AY11" s="17">
        <f>SUM(AY12:AY14)</f>
        <v>10923162.809999999</v>
      </c>
    </row>
    <row r="12" spans="1:51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6894956.8600000003</v>
      </c>
      <c r="AY12" s="20">
        <v>8237901.7199999997</v>
      </c>
    </row>
    <row r="13" spans="1:51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780444.58</v>
      </c>
      <c r="AY13" s="20">
        <v>2682767.56</v>
      </c>
    </row>
    <row r="14" spans="1:51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199.82</v>
      </c>
      <c r="AY14" s="20">
        <v>2493.5300000000002</v>
      </c>
    </row>
    <row r="15" spans="1:51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72736.42</v>
      </c>
      <c r="AY19" s="17">
        <f>SUM(AY20:AY24)</f>
        <v>298601.61</v>
      </c>
    </row>
    <row r="20" spans="1:51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66310.92</v>
      </c>
      <c r="AY20" s="20">
        <v>277778.17</v>
      </c>
    </row>
    <row r="21" spans="1:51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5922</v>
      </c>
      <c r="AY22" s="20">
        <v>15195.19</v>
      </c>
    </row>
    <row r="23" spans="1:51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503.5</v>
      </c>
      <c r="AY23" s="20">
        <v>5628.25</v>
      </c>
    </row>
    <row r="24" spans="1:51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7008.96</v>
      </c>
    </row>
    <row r="28" spans="1:51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7008.96</v>
      </c>
    </row>
    <row r="29" spans="1:51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10317968.959999999</v>
      </c>
      <c r="AY40" s="15">
        <f>AY41+AY46+AY47+AY62+AY68+AY70</f>
        <v>10224941.68</v>
      </c>
    </row>
    <row r="41" spans="1:51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2468106</v>
      </c>
      <c r="AY41" s="17">
        <f>SUM(AY42:AY45)</f>
        <v>173516.3</v>
      </c>
    </row>
    <row r="42" spans="1:51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54641</v>
      </c>
      <c r="AY42" s="20">
        <v>67880</v>
      </c>
    </row>
    <row r="43" spans="1:51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8723.5</v>
      </c>
    </row>
    <row r="44" spans="1:51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2413465</v>
      </c>
      <c r="AY44" s="20">
        <v>89862.8</v>
      </c>
    </row>
    <row r="45" spans="1:51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0</v>
      </c>
      <c r="AY45" s="20">
        <v>7050</v>
      </c>
    </row>
    <row r="46" spans="1:51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7756704.6799999997</v>
      </c>
      <c r="AY47" s="17">
        <f>SUM(AY48:AY61)</f>
        <v>9766628.7699999996</v>
      </c>
    </row>
    <row r="48" spans="1:51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217710</v>
      </c>
      <c r="AY48" s="20">
        <v>210051</v>
      </c>
    </row>
    <row r="49" spans="1:51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15621</v>
      </c>
      <c r="AY49" s="20">
        <v>16853.5</v>
      </c>
    </row>
    <row r="50" spans="1:51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33747.53</v>
      </c>
      <c r="AY50" s="20">
        <v>109770.23</v>
      </c>
    </row>
    <row r="51" spans="1:51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3136.77</v>
      </c>
      <c r="AY52" s="20">
        <v>18753.240000000002</v>
      </c>
    </row>
    <row r="53" spans="1:51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4026</v>
      </c>
      <c r="AY55" s="20">
        <v>14181</v>
      </c>
    </row>
    <row r="56" spans="1:51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0</v>
      </c>
      <c r="AY56" s="20">
        <v>0</v>
      </c>
    </row>
    <row r="57" spans="1:51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7236521.3799999999</v>
      </c>
      <c r="AY57" s="20">
        <v>8373575.7999999998</v>
      </c>
    </row>
    <row r="58" spans="1:51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83855</v>
      </c>
      <c r="AY58" s="20">
        <v>295396</v>
      </c>
    </row>
    <row r="59" spans="1:51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9706</v>
      </c>
      <c r="AY59" s="20">
        <v>32163</v>
      </c>
    </row>
    <row r="60" spans="1:51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116076</v>
      </c>
      <c r="AY60" s="20">
        <v>580878</v>
      </c>
    </row>
    <row r="61" spans="1:51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36305</v>
      </c>
      <c r="AY61" s="20">
        <v>115007</v>
      </c>
    </row>
    <row r="62" spans="1:51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93158.28</v>
      </c>
      <c r="AY62" s="17">
        <f>SUM(AY63:AY67)</f>
        <v>284796.61</v>
      </c>
    </row>
    <row r="63" spans="1:51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92252.28</v>
      </c>
      <c r="AY63" s="20">
        <v>278715.07</v>
      </c>
    </row>
    <row r="64" spans="1:51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906</v>
      </c>
      <c r="AY65" s="20">
        <v>6081.54</v>
      </c>
    </row>
    <row r="66" spans="1:51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15990</v>
      </c>
      <c r="AY72" s="15">
        <f>AY73+AY76+AY77+AY78+AY80</f>
        <v>180453.8</v>
      </c>
    </row>
    <row r="73" spans="1:51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15990</v>
      </c>
      <c r="AY73" s="17">
        <f>SUM(AY74:AY75)</f>
        <v>180453.8</v>
      </c>
    </row>
    <row r="74" spans="1:51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0</v>
      </c>
      <c r="AY74" s="20">
        <v>0</v>
      </c>
    </row>
    <row r="75" spans="1:51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15990</v>
      </c>
      <c r="AY75" s="20">
        <v>180453.8</v>
      </c>
    </row>
    <row r="76" spans="1:51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135544.66</v>
      </c>
      <c r="AY81" s="15">
        <f>AY82+AY83+AY85+AY87+AY89+AY91+AY93+AY94+AY100</f>
        <v>27201.5</v>
      </c>
    </row>
    <row r="82" spans="1:51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27201.5</v>
      </c>
    </row>
    <row r="84" spans="1:51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27201.5</v>
      </c>
    </row>
    <row r="85" spans="1:51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135544.66</v>
      </c>
      <c r="AY94" s="17">
        <f>SUM(AY95:AY99)</f>
        <v>0</v>
      </c>
    </row>
    <row r="95" spans="1:51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135544.66</v>
      </c>
      <c r="AY97" s="20">
        <v>0</v>
      </c>
    </row>
    <row r="98" spans="1:51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25428098.469999999</v>
      </c>
      <c r="AY117" s="13">
        <f>AY118+AY149</f>
        <v>89836145.050000012</v>
      </c>
    </row>
    <row r="118" spans="1:51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25428098.469999999</v>
      </c>
      <c r="AY118" s="15">
        <f>AY119+AY132+AY135+AY140+AY146</f>
        <v>89836145.050000012</v>
      </c>
    </row>
    <row r="119" spans="1:51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16362619.050000001</v>
      </c>
      <c r="AY119" s="17">
        <f>SUM(AY120:AY131)</f>
        <v>54610047.620000005</v>
      </c>
    </row>
    <row r="120" spans="1:51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12906754.09</v>
      </c>
      <c r="AY120" s="20">
        <v>40418629.32</v>
      </c>
    </row>
    <row r="121" spans="1:51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1683416.77</v>
      </c>
      <c r="AY121" s="20">
        <v>5704289.79</v>
      </c>
    </row>
    <row r="122" spans="1:51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292371.25</v>
      </c>
      <c r="AY122" s="20">
        <v>1148721.0900000001</v>
      </c>
    </row>
    <row r="123" spans="1:51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120330.23</v>
      </c>
    </row>
    <row r="124" spans="1:51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164809.45000000001</v>
      </c>
    </row>
    <row r="125" spans="1:51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394835.38</v>
      </c>
      <c r="AY125" s="20">
        <v>979000.51</v>
      </c>
    </row>
    <row r="126" spans="1:51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865403.1</v>
      </c>
    </row>
    <row r="127" spans="1:51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228369.28</v>
      </c>
      <c r="AY128" s="20">
        <v>0</v>
      </c>
    </row>
    <row r="129" spans="1:51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698300.15</v>
      </c>
      <c r="AY129" s="20">
        <v>4507951.3499999996</v>
      </c>
    </row>
    <row r="130" spans="1:51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104138.73</v>
      </c>
      <c r="AY130" s="20">
        <v>453716.18</v>
      </c>
    </row>
    <row r="131" spans="1:51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54433.4</v>
      </c>
      <c r="AY131" s="20">
        <v>247196.6</v>
      </c>
    </row>
    <row r="132" spans="1:51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8079347.379999999</v>
      </c>
      <c r="AY132" s="17">
        <f>SUM(AY133:AY134)</f>
        <v>27469237.420000002</v>
      </c>
    </row>
    <row r="133" spans="1:51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4962918.5999999996</v>
      </c>
      <c r="AY133" s="20">
        <v>16340147</v>
      </c>
    </row>
    <row r="134" spans="1:51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3116428.78</v>
      </c>
      <c r="AY134" s="20">
        <v>11129090.42</v>
      </c>
    </row>
    <row r="135" spans="1:51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589036</v>
      </c>
      <c r="AY135" s="17">
        <f>SUM(AY136:AY139)</f>
        <v>6556612.9199999999</v>
      </c>
    </row>
    <row r="136" spans="1:51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589036</v>
      </c>
      <c r="AY139" s="20">
        <v>6556612.9199999999</v>
      </c>
    </row>
    <row r="140" spans="1:51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397096.04</v>
      </c>
      <c r="AY140" s="17">
        <f>SUM(AY141:AY145)</f>
        <v>1200247.0900000001</v>
      </c>
    </row>
    <row r="141" spans="1:51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9.7799999999999994</v>
      </c>
      <c r="AY141" s="20">
        <v>88430.64</v>
      </c>
    </row>
    <row r="142" spans="1:51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51902.46</v>
      </c>
      <c r="AY142" s="20">
        <v>175926.41</v>
      </c>
    </row>
    <row r="143" spans="1:51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345183.8</v>
      </c>
      <c r="AY143" s="20">
        <v>935890.04</v>
      </c>
    </row>
    <row r="144" spans="1:51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8328.07</v>
      </c>
      <c r="AY161" s="13">
        <f>AY162+AY165+AY171+AY173+AY175</f>
        <v>20395.09</v>
      </c>
    </row>
    <row r="162" spans="1:52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8328.07</v>
      </c>
      <c r="AY162" s="15">
        <f>SUM(AY163:AY164)</f>
        <v>20395.09</v>
      </c>
    </row>
    <row r="163" spans="1:52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8328.07</v>
      </c>
      <c r="AY164" s="17">
        <v>20395.09</v>
      </c>
      <c r="AZ164" s="25"/>
    </row>
    <row r="165" spans="1:52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>
      <c r="A184" s="18"/>
      <c r="B184" s="51" t="s">
        <v>345</v>
      </c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27">
        <f>AX7+AX117+AX161</f>
        <v>43654267.839999996</v>
      </c>
      <c r="AY184" s="27">
        <f>AY7+AY117+AY161</f>
        <v>111517910.50000001</v>
      </c>
    </row>
    <row r="185" spans="1:52" ht="18.7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20708942.699999999</v>
      </c>
      <c r="AY186" s="13">
        <f>AY187+AY222+AY287</f>
        <v>80235437.349999994</v>
      </c>
    </row>
    <row r="187" spans="1:52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10457755.129999999</v>
      </c>
      <c r="AY187" s="15">
        <f>AY188+AY193+AY198+AY207+AY212+AY219</f>
        <v>45834583.269999996</v>
      </c>
    </row>
    <row r="188" spans="1:52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8854406.1999999993</v>
      </c>
      <c r="AY188" s="17">
        <f>SUM(AY189:AY192)</f>
        <v>30187193.759999998</v>
      </c>
    </row>
    <row r="189" spans="1:52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659340</v>
      </c>
      <c r="AY189" s="20">
        <v>2585498.4</v>
      </c>
    </row>
    <row r="190" spans="1:52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8195066.2000000002</v>
      </c>
      <c r="AY191" s="20">
        <v>27601695.359999999</v>
      </c>
    </row>
    <row r="192" spans="1:52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889176.15</v>
      </c>
      <c r="AY193" s="17">
        <f>SUM(AY194:AY197)</f>
        <v>7869839.7999999998</v>
      </c>
    </row>
    <row r="194" spans="1:51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718743.75</v>
      </c>
    </row>
    <row r="195" spans="1:51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889176.15</v>
      </c>
      <c r="AY195" s="20">
        <v>7151096.0499999998</v>
      </c>
    </row>
    <row r="196" spans="1:51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103787.17000000001</v>
      </c>
      <c r="AY198" s="17">
        <f>SUM(AY199:AY206)</f>
        <v>5716924.5100000007</v>
      </c>
    </row>
    <row r="199" spans="1:51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67651.88</v>
      </c>
      <c r="AY199" s="20">
        <v>226927.17</v>
      </c>
    </row>
    <row r="200" spans="1:51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36135.29</v>
      </c>
      <c r="AY200" s="20">
        <v>5451133.9800000004</v>
      </c>
    </row>
    <row r="201" spans="1:51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0</v>
      </c>
      <c r="AY201" s="20">
        <v>38863.360000000001</v>
      </c>
    </row>
    <row r="202" spans="1:51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570822.32999999996</v>
      </c>
      <c r="AY207" s="17">
        <f>SUM(AY208:AY211)</f>
        <v>1983625.2</v>
      </c>
    </row>
    <row r="208" spans="1:51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570822.32999999996</v>
      </c>
      <c r="AY208" s="20">
        <v>1983625.2</v>
      </c>
    </row>
    <row r="209" spans="1:51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39563.279999999999</v>
      </c>
      <c r="AY212" s="17">
        <f>SUM(AY213:AY218)</f>
        <v>77000</v>
      </c>
    </row>
    <row r="213" spans="1:51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39563.279999999999</v>
      </c>
      <c r="AY214" s="20">
        <v>77000</v>
      </c>
    </row>
    <row r="215" spans="1:51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5437566.0700000003</v>
      </c>
      <c r="AY222" s="15">
        <f>AY223+AY232+AY236+AY246+AY256+AY264+AY267+AY273+AY277</f>
        <v>17014383.93</v>
      </c>
    </row>
    <row r="223" spans="1:51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334968.24</v>
      </c>
      <c r="AY223" s="17">
        <f>SUM(AY224:AY231)</f>
        <v>1082510.18</v>
      </c>
    </row>
    <row r="224" spans="1:51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110274.47</v>
      </c>
      <c r="AY224" s="20">
        <v>470075.21</v>
      </c>
    </row>
    <row r="225" spans="1:51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0</v>
      </c>
      <c r="AY225" s="20">
        <v>22891.17</v>
      </c>
    </row>
    <row r="226" spans="1:51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0</v>
      </c>
      <c r="AY227" s="20">
        <v>0</v>
      </c>
    </row>
    <row r="228" spans="1:51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172493.77</v>
      </c>
      <c r="AY229" s="20">
        <v>456681.36</v>
      </c>
    </row>
    <row r="230" spans="1:51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52200</v>
      </c>
      <c r="AY231" s="20">
        <v>132862.44</v>
      </c>
    </row>
    <row r="232" spans="1:51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79524.28</v>
      </c>
      <c r="AY232" s="17">
        <f>SUM(AY233:AY235)</f>
        <v>886085.83</v>
      </c>
    </row>
    <row r="233" spans="1:51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79524.28</v>
      </c>
      <c r="AY233" s="20">
        <v>886085.83</v>
      </c>
    </row>
    <row r="234" spans="1:51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907367.34</v>
      </c>
      <c r="AY246" s="17">
        <f>SUM(AY247:AY255)</f>
        <v>3246026.89</v>
      </c>
    </row>
    <row r="247" spans="1:51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76191.81</v>
      </c>
      <c r="AY247" s="20">
        <v>653650.51</v>
      </c>
    </row>
    <row r="248" spans="1:51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202627.87</v>
      </c>
      <c r="AY248" s="20">
        <v>689213.9</v>
      </c>
    </row>
    <row r="249" spans="1:51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17840.89</v>
      </c>
      <c r="AY249" s="20">
        <v>53195.81</v>
      </c>
    </row>
    <row r="250" spans="1:51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8758</v>
      </c>
    </row>
    <row r="251" spans="1:51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259975.55</v>
      </c>
      <c r="AY252" s="20">
        <v>389588.71</v>
      </c>
    </row>
    <row r="253" spans="1:51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113397.7</v>
      </c>
      <c r="AY253" s="20">
        <v>973426.69</v>
      </c>
    </row>
    <row r="254" spans="1:51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237333.52</v>
      </c>
      <c r="AY255" s="20">
        <v>478193.27</v>
      </c>
    </row>
    <row r="256" spans="1:51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316171.83</v>
      </c>
      <c r="AY256" s="17">
        <f>SUM(AY257:AY263)</f>
        <v>821579.83000000007</v>
      </c>
    </row>
    <row r="257" spans="1:51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25172</v>
      </c>
      <c r="AY257" s="20">
        <v>77096.649999999994</v>
      </c>
    </row>
    <row r="258" spans="1:51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8800</v>
      </c>
      <c r="AY258" s="20">
        <v>34912.94</v>
      </c>
    </row>
    <row r="259" spans="1:51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27369.62</v>
      </c>
      <c r="AY259" s="20">
        <v>164406.23000000001</v>
      </c>
    </row>
    <row r="260" spans="1:51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2834.02</v>
      </c>
      <c r="AY260" s="20">
        <v>47441.93</v>
      </c>
    </row>
    <row r="261" spans="1:51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251996.19</v>
      </c>
      <c r="AY262" s="20">
        <v>497722.08</v>
      </c>
    </row>
    <row r="263" spans="1:51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2914840.59</v>
      </c>
      <c r="AY264" s="17">
        <f>SUM(AY265:AY266)</f>
        <v>8346983.0499999998</v>
      </c>
    </row>
    <row r="265" spans="1:51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2914840.59</v>
      </c>
      <c r="AY265" s="20">
        <v>8346983.0499999998</v>
      </c>
    </row>
    <row r="266" spans="1:51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123826.44</v>
      </c>
      <c r="AY267" s="17">
        <f>SUM(AY268:AY272)</f>
        <v>373287.56</v>
      </c>
    </row>
    <row r="268" spans="1:51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76455.600000000006</v>
      </c>
      <c r="AY268" s="20">
        <v>38786.339999999997</v>
      </c>
    </row>
    <row r="269" spans="1:51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31135.55</v>
      </c>
      <c r="AY269" s="20">
        <v>209630.1</v>
      </c>
    </row>
    <row r="270" spans="1:51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16235.29</v>
      </c>
      <c r="AY270" s="20">
        <v>123758.87</v>
      </c>
    </row>
    <row r="271" spans="1:51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1112.25</v>
      </c>
    </row>
    <row r="272" spans="1:51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760867.35000000009</v>
      </c>
      <c r="AY277" s="17">
        <f>SUM(AY278:AY286)</f>
        <v>2257910.59</v>
      </c>
    </row>
    <row r="278" spans="1:51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38650.379999999997</v>
      </c>
      <c r="AY278" s="20">
        <v>169634.8</v>
      </c>
    </row>
    <row r="279" spans="1:51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9481.49</v>
      </c>
      <c r="AY279" s="20">
        <v>34050.47</v>
      </c>
    </row>
    <row r="280" spans="1:51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24232.01</v>
      </c>
    </row>
    <row r="281" spans="1:51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15570.27</v>
      </c>
      <c r="AY281" s="20">
        <v>63019.99</v>
      </c>
    </row>
    <row r="282" spans="1:51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2391.92</v>
      </c>
    </row>
    <row r="283" spans="1:51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466532.77</v>
      </c>
      <c r="AY283" s="20">
        <v>1112511.8700000001</v>
      </c>
    </row>
    <row r="284" spans="1:51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852069.53</v>
      </c>
    </row>
    <row r="285" spans="1:51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230632.44</v>
      </c>
      <c r="AY285" s="20">
        <v>0</v>
      </c>
    </row>
    <row r="286" spans="1:51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4813621.5</v>
      </c>
      <c r="AY287" s="15">
        <f>AY288+AY298+AY308+AY318+AY328+AY338+AY346+AY356+AY362</f>
        <v>17386470.149999999</v>
      </c>
    </row>
    <row r="288" spans="1:51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2344071.16</v>
      </c>
      <c r="AY288" s="17">
        <v>9252445.2300000004</v>
      </c>
    </row>
    <row r="289" spans="1:51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2280597</v>
      </c>
      <c r="AY289" s="20">
        <v>8987280.3499999996</v>
      </c>
    </row>
    <row r="290" spans="1:51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758.4</v>
      </c>
      <c r="AY290" s="20">
        <v>3957.06</v>
      </c>
    </row>
    <row r="291" spans="1:51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62715.76</v>
      </c>
      <c r="AY292" s="20">
        <v>258005.12</v>
      </c>
    </row>
    <row r="293" spans="1:51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0</v>
      </c>
    </row>
    <row r="296" spans="1:51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3202.7</v>
      </c>
    </row>
    <row r="297" spans="1:51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670275.81999999995</v>
      </c>
      <c r="AY298" s="17">
        <f>SUM(AY299:AY307)</f>
        <v>1054797.8400000001</v>
      </c>
    </row>
    <row r="299" spans="1:51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25000</v>
      </c>
      <c r="AY299" s="20">
        <v>40000</v>
      </c>
    </row>
    <row r="300" spans="1:51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5400</v>
      </c>
      <c r="AY300" s="20">
        <v>42300</v>
      </c>
    </row>
    <row r="301" spans="1:51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25816.83</v>
      </c>
      <c r="AY301" s="20">
        <v>175965.36</v>
      </c>
    </row>
    <row r="302" spans="1:51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0</v>
      </c>
      <c r="AY303" s="20">
        <v>353207.28</v>
      </c>
    </row>
    <row r="304" spans="1:51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599256.24</v>
      </c>
      <c r="AY304" s="20">
        <v>431824</v>
      </c>
    </row>
    <row r="305" spans="1:51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14802.75</v>
      </c>
      <c r="AY305" s="20">
        <v>11501.2</v>
      </c>
    </row>
    <row r="306" spans="1:51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0</v>
      </c>
    </row>
    <row r="308" spans="1:51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110806.37</v>
      </c>
      <c r="AY308" s="17">
        <f>SUM(AY309:AY317)</f>
        <v>233166.94</v>
      </c>
    </row>
    <row r="309" spans="1:51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4312</v>
      </c>
    </row>
    <row r="310" spans="1:51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110806.37</v>
      </c>
      <c r="AY310" s="20">
        <v>219774.94</v>
      </c>
    </row>
    <row r="311" spans="1:51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8500</v>
      </c>
    </row>
    <row r="312" spans="1:51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0</v>
      </c>
      <c r="AY312" s="20">
        <v>580</v>
      </c>
    </row>
    <row r="313" spans="1:51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127232.38</v>
      </c>
      <c r="AY318" s="17">
        <f>SUM(AY319:AY327)</f>
        <v>150265.53</v>
      </c>
    </row>
    <row r="319" spans="1:51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2122.8000000000002</v>
      </c>
      <c r="AY319" s="20">
        <v>14920.77</v>
      </c>
    </row>
    <row r="320" spans="1:51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32222.19</v>
      </c>
      <c r="AY322" s="20">
        <v>30569.77</v>
      </c>
    </row>
    <row r="323" spans="1:51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25044.39</v>
      </c>
      <c r="AY323" s="20">
        <v>65053.79</v>
      </c>
    </row>
    <row r="324" spans="1:51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67843</v>
      </c>
      <c r="AY325" s="20">
        <v>39721.199999999997</v>
      </c>
    </row>
    <row r="326" spans="1:51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792718.86</v>
      </c>
      <c r="AY328" s="17">
        <f>SUM(AY329:AY337)</f>
        <v>3989086.58</v>
      </c>
    </row>
    <row r="329" spans="1:51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100827.81</v>
      </c>
      <c r="AY329" s="20">
        <v>1695673.16</v>
      </c>
    </row>
    <row r="330" spans="1:51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1798</v>
      </c>
    </row>
    <row r="331" spans="1:51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0</v>
      </c>
      <c r="AY331" s="20">
        <v>4176</v>
      </c>
    </row>
    <row r="332" spans="1:51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11356.4</v>
      </c>
    </row>
    <row r="333" spans="1:51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108189</v>
      </c>
      <c r="AY333" s="20">
        <v>448731.03</v>
      </c>
    </row>
    <row r="334" spans="1:51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203686</v>
      </c>
      <c r="AY335" s="20">
        <v>384770.85</v>
      </c>
    </row>
    <row r="336" spans="1:51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380016.05</v>
      </c>
      <c r="AY336" s="20">
        <v>1442581.14</v>
      </c>
    </row>
    <row r="337" spans="1:51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30392</v>
      </c>
      <c r="AY338" s="17">
        <f>SUM(AY339:AY345)</f>
        <v>117351.12</v>
      </c>
    </row>
    <row r="339" spans="1:51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30392</v>
      </c>
      <c r="AY339" s="20">
        <v>110391.12</v>
      </c>
    </row>
    <row r="340" spans="1:51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6960</v>
      </c>
    </row>
    <row r="343" spans="1:51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29954.52</v>
      </c>
      <c r="AY346" s="17">
        <f>SUM(AY347:AY355)</f>
        <v>354320.78</v>
      </c>
    </row>
    <row r="347" spans="1:51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29954.52</v>
      </c>
      <c r="AY351" s="20">
        <v>354320.78</v>
      </c>
    </row>
    <row r="352" spans="1:51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567408.74</v>
      </c>
      <c r="AY356" s="17">
        <f>SUM(AY357:AY361)</f>
        <v>1857259.08</v>
      </c>
    </row>
    <row r="357" spans="1:51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567408.74</v>
      </c>
      <c r="AY358" s="20">
        <v>1857259.08</v>
      </c>
    </row>
    <row r="359" spans="1:51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140761.65</v>
      </c>
      <c r="AY362" s="17">
        <f>SUM(AY363:AY371)</f>
        <v>377777.05000000005</v>
      </c>
    </row>
    <row r="363" spans="1:51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140761.65</v>
      </c>
      <c r="AY364" s="20">
        <v>376661.77</v>
      </c>
    </row>
    <row r="365" spans="1:51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1115.28</v>
      </c>
    </row>
    <row r="368" spans="1:51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7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6131744.1299999999</v>
      </c>
      <c r="AY372" s="13">
        <f>AY373+AY385+AY391+AY403+AY416+AY423+AY433+AY436+AY447</f>
        <v>12809222.75</v>
      </c>
    </row>
    <row r="373" spans="1:51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0</v>
      </c>
      <c r="AY385" s="15">
        <f>AY386+AY390</f>
        <v>0</v>
      </c>
    </row>
    <row r="386" spans="1:51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5766848.1299999999</v>
      </c>
      <c r="AY403" s="15">
        <f>AY404+AY406+AY408+AY414</f>
        <v>11541913.65</v>
      </c>
    </row>
    <row r="404" spans="1:51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4432010.88</v>
      </c>
      <c r="AY404" s="17">
        <f>SUM(AY405)</f>
        <v>6147105.54</v>
      </c>
    </row>
    <row r="405" spans="1:51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4432010.88</v>
      </c>
      <c r="AY405" s="20">
        <v>6147105.54</v>
      </c>
    </row>
    <row r="406" spans="1:51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1334837.25</v>
      </c>
      <c r="AY408" s="17">
        <f>SUM(AY409:AY413)</f>
        <v>5394808.1100000003</v>
      </c>
    </row>
    <row r="409" spans="1:51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77412</v>
      </c>
      <c r="AY409" s="20">
        <v>285402</v>
      </c>
    </row>
    <row r="410" spans="1:51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1257425.25</v>
      </c>
      <c r="AY411" s="20">
        <v>5109406.1100000003</v>
      </c>
    </row>
    <row r="412" spans="1:51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364896</v>
      </c>
      <c r="AY416" s="15">
        <f>AY417+AY419+AY421</f>
        <v>1267309.1000000001</v>
      </c>
    </row>
    <row r="417" spans="1:51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364896</v>
      </c>
      <c r="AY419" s="17">
        <f>SUM(AY420)</f>
        <v>1267309.1000000001</v>
      </c>
    </row>
    <row r="420" spans="1:51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364896</v>
      </c>
      <c r="AY420" s="20">
        <v>1267309.1000000001</v>
      </c>
    </row>
    <row r="421" spans="1:51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>
      <c r="A543" s="29"/>
      <c r="B543" s="51" t="s">
        <v>1056</v>
      </c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  <c r="AH543" s="51"/>
      <c r="AI543" s="51"/>
      <c r="AJ543" s="51"/>
      <c r="AK543" s="51"/>
      <c r="AL543" s="51"/>
      <c r="AM543" s="51"/>
      <c r="AN543" s="51"/>
      <c r="AO543" s="51"/>
      <c r="AP543" s="51"/>
      <c r="AQ543" s="51"/>
      <c r="AR543" s="51"/>
      <c r="AS543" s="51"/>
      <c r="AT543" s="51"/>
      <c r="AU543" s="51"/>
      <c r="AV543" s="51"/>
      <c r="AW543" s="51"/>
      <c r="AX543" s="30">
        <f>AX186+AX372+AX453+AX477+AX507+AX540</f>
        <v>26840686.829999998</v>
      </c>
      <c r="AY543" s="30">
        <f>AY186+AY372+AY453+AY477+AY507+AY540</f>
        <v>93044660.099999994</v>
      </c>
    </row>
    <row r="544" spans="1:51" ht="16.5" customHeight="1" thickBot="1">
      <c r="B544" s="52" t="s">
        <v>1057</v>
      </c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  <c r="AQ544" s="52"/>
      <c r="AR544" s="52"/>
      <c r="AS544" s="52"/>
      <c r="AT544" s="52"/>
      <c r="AU544" s="52"/>
      <c r="AV544" s="52"/>
      <c r="AW544" s="52"/>
      <c r="AX544" s="31">
        <f>AX184-AX543</f>
        <v>16813581.009999998</v>
      </c>
      <c r="AY544" s="31">
        <f>AY184-AY543</f>
        <v>18473250.400000021</v>
      </c>
    </row>
    <row r="545" spans="2:51" ht="15.75" thickTop="1"/>
    <row r="546" spans="2:51" ht="18.75">
      <c r="B546" s="34" t="s">
        <v>1058</v>
      </c>
    </row>
    <row r="547" spans="2:51">
      <c r="B547" s="1"/>
    </row>
    <row r="548" spans="2:51">
      <c r="B548" s="40"/>
      <c r="AG548" s="49" t="s">
        <v>1066</v>
      </c>
      <c r="AH548" s="49"/>
      <c r="AI548" s="49"/>
      <c r="AJ548" s="49"/>
      <c r="AK548" s="49"/>
      <c r="AL548" s="49"/>
      <c r="AM548" s="49"/>
      <c r="AN548" s="49"/>
      <c r="AO548" s="49"/>
      <c r="AP548" s="49"/>
      <c r="AQ548" s="49"/>
      <c r="AR548" s="49"/>
      <c r="AS548" s="49"/>
      <c r="AT548" s="49"/>
      <c r="AU548" s="49"/>
    </row>
    <row r="549" spans="2:51" ht="8.25" customHeight="1">
      <c r="AG549" s="49"/>
      <c r="AH549" s="49"/>
      <c r="AI549" s="49"/>
      <c r="AJ549" s="49"/>
      <c r="AK549" s="49"/>
      <c r="AL549" s="49"/>
      <c r="AM549" s="49"/>
      <c r="AN549" s="49"/>
      <c r="AO549" s="49"/>
      <c r="AP549" s="49"/>
      <c r="AQ549" s="49"/>
      <c r="AR549" s="49"/>
      <c r="AS549" s="49"/>
      <c r="AT549" s="49"/>
      <c r="AU549" s="49"/>
    </row>
    <row r="550" spans="2:51">
      <c r="AG550" s="49"/>
      <c r="AH550" s="49"/>
      <c r="AI550" s="49"/>
      <c r="AJ550" s="49"/>
      <c r="AK550" s="49"/>
      <c r="AL550" s="49"/>
      <c r="AM550" s="49"/>
      <c r="AN550" s="49"/>
      <c r="AO550" s="49"/>
      <c r="AP550" s="49"/>
      <c r="AQ550" s="49"/>
      <c r="AR550" s="49"/>
      <c r="AS550" s="49"/>
      <c r="AT550" s="49"/>
      <c r="AU550" s="49"/>
    </row>
    <row r="551" spans="2:51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49"/>
      <c r="AH551" s="49"/>
      <c r="AI551" s="49"/>
      <c r="AJ551" s="49"/>
      <c r="AK551" s="49"/>
      <c r="AL551" s="49"/>
      <c r="AM551" s="49"/>
      <c r="AN551" s="49"/>
      <c r="AO551" s="49"/>
      <c r="AP551" s="49"/>
      <c r="AQ551" s="49"/>
      <c r="AR551" s="49"/>
      <c r="AS551" s="49"/>
      <c r="AT551" s="49"/>
      <c r="AU551" s="49"/>
      <c r="AV551" s="53" t="s">
        <v>1059</v>
      </c>
      <c r="AW551" s="53"/>
      <c r="AX551" s="53"/>
      <c r="AY551" s="53"/>
    </row>
    <row r="552" spans="2:51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4" t="s">
        <v>1062</v>
      </c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4" t="s">
        <v>1063</v>
      </c>
      <c r="AW552" s="54"/>
      <c r="AX552" s="54"/>
      <c r="AY552" s="54"/>
    </row>
    <row r="553" spans="2:51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  <c r="AF553" s="55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5"/>
      <c r="AW553" s="55"/>
      <c r="AX553" s="55"/>
      <c r="AY553" s="55"/>
    </row>
    <row r="554" spans="2:51" ht="15.75" customHeight="1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7" t="s">
        <v>1064</v>
      </c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8" t="s">
        <v>1065</v>
      </c>
      <c r="AW554" s="48"/>
      <c r="AX554" s="48"/>
      <c r="AY554" s="48"/>
    </row>
    <row r="555" spans="2:51" ht="15" customHeight="1">
      <c r="D555" s="39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S555" s="39"/>
      <c r="AV555" s="48"/>
      <c r="AW555" s="48"/>
      <c r="AX555" s="48"/>
      <c r="AY555" s="48"/>
    </row>
    <row r="556" spans="2:51"/>
    <row r="561"/>
    <row r="562"/>
    <row r="563"/>
    <row r="564"/>
  </sheetData>
  <sheetProtection password="CEE3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50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Jorjais</cp:lastModifiedBy>
  <dcterms:created xsi:type="dcterms:W3CDTF">2021-12-07T19:32:18Z</dcterms:created>
  <dcterms:modified xsi:type="dcterms:W3CDTF">2023-06-07T20:54:52Z</dcterms:modified>
</cp:coreProperties>
</file>