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i\2021\EdoActividades\"/>
    </mc:Choice>
  </mc:AlternateContent>
  <xr:revisionPtr revIDLastSave="0" documentId="8_{2A763D1D-24B5-463B-84F0-2B89AA0573C0}" xr6:coauthVersionLast="46" xr6:coauthVersionMax="46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<sst xmlns="http://schemas.openxmlformats.org/spreadsheetml/2006/main" count="1083" uniqueCount="1064">
  <si>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</si>
  <si>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</si>
  <si>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</si>
  <si>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</si>
  <si>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</si>
  <si>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</si>
  <si>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</si>
  <si>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</si>
  <si>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</si>
  <si>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</si>
  <si>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</si>
  <si>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</si>
  <si>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</si>
  <si>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</si>
  <si>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</si>
  <si>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</si>
  <si>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</si>
  <si>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</si>
  <si>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</si>
  <si>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</si>
  <si>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</si>
  <si>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</si>
  <si>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</si>
  <si>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</si>
  <si>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</si>
  <si>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</si>
  <si>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</si>
  <si>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</si>
  <si>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</si>
  <si>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</si>
  <si>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</si>
  <si>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</si>
  <si>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</si>
  <si>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</si>
  <si>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</si>
  <si>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</si>
  <si>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</si>
  <si>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</si>
  <si>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</si>
  <si>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</si>
  <si>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</si>
  <si>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</si>
  <si>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</si>
  <si>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</si>
  <si>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</si>
  <si>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</si>
  <si>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</si>
  <si>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</si>
  <si>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</si>
  <si>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</si>
  <si>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</si>
  <si>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</si>
  <si>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</si>
  <si>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</si>
  <si>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</si>
  <si>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</si>
  <si>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</si>
  <si>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</si>
  <si>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</si>
  <si>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</si>
  <si>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</si>
  <si>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</si>
  <si>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</si>
  <si>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</si>
  <si>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</si>
  <si>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</si>
  <si>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</si>
  <si>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</si>
  <si>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</si>
  <si>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</si>
  <si>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</si>
  <si>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</si>
  <si>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</si>
  <si>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</si>
  <si>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</si>
  <si>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</si>
  <si>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</si>
  <si>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</si>
  <si>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</si>
  <si>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</si>
  <si>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</si>
  <si>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</si>
  <si>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</si>
  <si>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</si>
  <si>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</si>
  <si>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</si>
  <si>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</si>
  <si>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</si>
  <si>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</si>
  <si>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</si>
  <si>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</si>
  <si>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</si>
  <si>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</si>
  <si>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</si>
  <si>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</si>
  <si>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</si>
  <si>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</si>
  <si>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</si>
  <si>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</si>
  <si>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</si>
  <si>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</si>
  <si>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</si>
  <si>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</si>
  <si>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</si>
  <si>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</si>
  <si>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</si>
  <si>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</si>
  <si>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</si>
  <si>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</si>
  <si>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</si>
  <si>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</si>
  <si>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</si>
  <si>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</si>
  <si>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</si>
  <si>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</si>
  <si>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</si>
  <si>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</si>
  <si>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</si>
  <si>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</si>
  <si>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</si>
  <si>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</si>
  <si>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</si>
  <si>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</si>
  <si>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</si>
  <si>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</si>
  <si>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</si>
  <si>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</si>
  <si>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</si>
  <si>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</si>
  <si>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</si>
  <si>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</si>
  <si>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</si>
  <si>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</si>
  <si>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</si>
  <si>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</si>
  <si>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</si>
  <si>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</si>
  <si>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</si>
  <si>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</si>
  <si>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</si>
  <si>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</si>
  <si>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</si>
  <si>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</si>
  <si>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</si>
  <si>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</si>
  <si>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</si>
  <si>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</si>
  <si>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</si>
  <si>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</si>
  <si>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</si>
  <si>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</si>
  <si>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</si>
  <si>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</si>
  <si>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</si>
  <si>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</si>
  <si>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</si>
  <si>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</si>
  <si>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</si>
  <si>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</si>
  <si>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</si>
  <si>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</si>
  <si>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</si>
  <si>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</si>
  <si>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</si>
  <si>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</si>
  <si>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</si>
  <si>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</si>
  <si>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</si>
  <si>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</si>
  <si>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</si>
  <si>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</si>
  <si>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</si>
  <si>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</si>
  <si>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</si>
  <si>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</si>
  <si>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</si>
  <si>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</si>
  <si>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</si>
  <si>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</si>
  <si>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</si>
  <si>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</si>
  <si>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</si>
  <si>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</si>
  <si>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</si>
  <si>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</si>
  <si>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</si>
  <si>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</si>
  <si>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</si>
  <si>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</si>
  <si>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</si>
  <si>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</si>
  <si>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</si>
  <si>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</si>
  <si>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</si>
  <si>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</si>
  <si>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</si>
  <si>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</si>
  <si>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</si>
  <si>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</si>
  <si>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</si>
  <si>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</si>
  <si>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</si>
  <si>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</si>
  <si>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</si>
  <si>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</si>
  <si>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</si>
  <si>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</si>
  <si>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</si>
  <si>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</si>
  <si>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</si>
  <si>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</si>
  <si>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</si>
  <si>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</si>
  <si>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</si>
  <si>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</si>
  <si>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</si>
  <si>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</si>
  <si>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</si>
  <si>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</si>
  <si>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</si>
  <si>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</si>
  <si>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</si>
  <si>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</si>
  <si>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</si>
  <si>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</si>
  <si>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</si>
  <si>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</si>
  <si>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</si>
  <si>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</si>
  <si>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</si>
  <si>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</si>
  <si>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</si>
  <si>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</si>
  <si>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</si>
  <si>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</si>
  <si>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</si>
  <si>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</si>
  <si>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</si>
  <si>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</si>
  <si>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</si>
  <si>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</si>
  <si>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</si>
  <si>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</si>
  <si>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</si>
  <si>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</si>
  <si>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</si>
  <si>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</si>
  <si>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</si>
  <si>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</si>
  <si>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</si>
  <si>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</si>
  <si>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</si>
  <si>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</si>
  <si>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</si>
  <si>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</si>
  <si>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</si>
  <si>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</si>
  <si>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</si>
  <si>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</si>
  <si>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</si>
  <si>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</si>
  <si>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</si>
  <si>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</si>
  <si>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</si>
  <si>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</si>
  <si>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</si>
  <si>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</si>
  <si>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</si>
  <si>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</si>
  <si>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</si>
  <si>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</si>
  <si>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</si>
  <si>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</si>
  <si>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</si>
  <si>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</si>
  <si>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</si>
  <si>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</si>
  <si>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</si>
  <si>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</si>
  <si>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</si>
  <si>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</si>
  <si>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</si>
  <si>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</si>
  <si>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</si>
  <si>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</si>
  <si>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</si>
  <si>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</si>
  <si>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</si>
  <si>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</si>
  <si>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</si>
  <si>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</si>
  <si>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</si>
  <si>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</si>
  <si>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</si>
  <si>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</si>
  <si>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</si>
  <si>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</si>
  <si>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</si>
  <si>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</si>
  <si>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</si>
  <si>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</si>
  <si>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</si>
  <si>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</si>
  <si>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</si>
  <si>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</si>
  <si>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</si>
  <si>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</si>
  <si>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</si>
  <si>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</si>
  <si>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</si>
  <si>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</si>
  <si>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</si>
  <si>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</si>
  <si>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</si>
  <si>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</si>
  <si>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</si>
  <si>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</si>
  <si>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</si>
  <si>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</si>
  <si>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</si>
  <si>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</si>
  <si>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</si>
  <si>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</si>
  <si>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</si>
  <si>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</si>
  <si>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</si>
  <si>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</si>
  <si>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</si>
  <si>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</si>
  <si>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</si>
  <si>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</si>
  <si>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</si>
  <si>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</si>
  <si>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</si>
  <si>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</si>
  <si>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</si>
  <si>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</si>
  <si>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</si>
  <si>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</si>
  <si>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</si>
  <si>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</si>
  <si>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</si>
  <si>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</si>
  <si>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</si>
  <si>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</si>
  <si>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</si>
  <si>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</si>
  <si>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</si>
  <si>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</si>
  <si>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</si>
  <si>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</si>
  <si>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</si>
  <si>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</si>
  <si>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</si>
  <si>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</si>
  <si>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</si>
  <si>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</si>
  <si>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</si>
  <si>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</si>
  <si>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</si>
  <si>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</si>
  <si>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</si>
  <si>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</si>
  <si>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</si>
  <si>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</si>
  <si>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</si>
  <si>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</si>
  <si>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</si>
  <si>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</si>
  <si>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</si>
  <si>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</si>
  <si>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</si>
  <si>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</si>
  <si>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</si>
  <si>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</si>
  <si>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</si>
  <si>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</si>
  <si>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</si>
  <si>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</si>
  <si>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</si>
  <si>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</si>
  <si>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</si>
  <si>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</si>
  <si>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</si>
  <si>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</si>
  <si>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</si>
  <si>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</si>
  <si>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</si>
  <si>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</si>
  <si>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</si>
  <si>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</si>
  <si>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</si>
  <si>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</si>
  <si>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</si>
  <si>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</si>
  <si>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</si>
  <si>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</si>
  <si>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</si>
  <si>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</si>
  <si>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</si>
  <si>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</si>
  <si>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</si>
  <si>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</si>
  <si>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</si>
  <si>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</si>
  <si>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</si>
  <si>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</si>
  <si>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</si>
  <si>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</si>
  <si>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</si>
  <si>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</si>
  <si>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</si>
  <si>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</si>
  <si>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</si>
  <si>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</si>
  <si>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</si>
  <si>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</si>
  <si>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</si>
  <si>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</si>
  <si>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</si>
  <si>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</si>
  <si>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</si>
  <si>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</si>
  <si>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</si>
  <si>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</si>
  <si>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</si>
  <si>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</si>
  <si>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</si>
  <si>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</si>
  <si>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</si>
  <si>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</si>
  <si>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</si>
  <si>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</si>
  <si>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</si>
  <si>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</si>
  <si>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</si>
  <si>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</si>
  <si>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</si>
  <si>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</si>
  <si>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</si>
  <si>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</si>
  <si>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</si>
  <si>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</si>
  <si>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</si>
  <si>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</si>
  <si>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</si>
  <si>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</si>
  <si>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</si>
  <si>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</si>
  <si>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</si>
  <si>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</si>
  <si>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</si>
  <si>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</si>
  <si>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</si>
  <si>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</si>
  <si>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</si>
  <si>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</si>
  <si>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</si>
  <si>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</si>
  <si>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</si>
  <si>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</si>
  <si>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</si>
  <si>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</si>
  <si>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</si>
  <si>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</si>
  <si>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</si>
  <si>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</si>
  <si>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</si>
  <si>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</si>
  <si>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</si>
  <si>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</si>
  <si>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</si>
  <si>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</si>
  <si>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</si>
  <si>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</si>
  <si>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</si>
  <si>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</si>
  <si>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</si>
  <si>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</si>
  <si>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</si>
  <si>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</si>
  <si>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</si>
  <si>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</si>
  <si>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</si>
  <si>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</si>
  <si>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</si>
  <si>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</si>
  <si>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</si>
  <si>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</si>
  <si>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</si>
  <si>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</si>
  <si>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</si>
  <si>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</si>
  <si>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</si>
  <si>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</si>
  <si>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</si>
  <si>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</si>
  <si>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</si>
  <si>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</si>
  <si>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</si>
  <si>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</si>
  <si>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</si>
  <si>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</si>
  <si>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</si>
  <si>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</si>
  <si>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</si>
  <si>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</si>
  <si>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</si>
  <si>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</si>
  <si>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</si>
  <si>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</si>
  <si>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</si>
  <si>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</si>
  <si>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</si>
  <si>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</si>
  <si>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</si>
  <si>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</si>
  <si>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</si>
  <si>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</si>
  <si>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</si>
  <si>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</si>
  <si>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</si>
  <si>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</si>
  <si>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</si>
  <si>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</si>
  <si>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</si>
  <si>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</si>
  <si>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</si>
  <si>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</si>
  <si>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</si>
  <si>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</si>
  <si>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</si>
  <si>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</si>
  <si>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</si>
  <si>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</si>
  <si>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</si>
  <si>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</si>
  <si>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</si>
  <si>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</si>
  <si>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</si>
  <si>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</si>
  <si>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</si>
  <si>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</si>
  <si>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</si>
  <si>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</si>
  <si>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</si>
  <si>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</si>
  <si>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</si>
  <si>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</si>
  <si>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</si>
  <si>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</si>
  <si>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</si>
  <si>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</si>
  <si>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</si>
  <si>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</si>
  <si>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</si>
  <si>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</si>
  <si>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</si>
  <si>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</si>
  <si>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</si>
  <si>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</si>
  <si>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</si>
  <si>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</si>
  <si>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</si>
  <si>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</si>
  <si>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</si>
  <si>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</si>
  <si>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</si>
  <si>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</si>
  <si>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</si>
  <si>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</si>
  <si>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</si>
  <si>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</si>
  <si>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</si>
  <si>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</si>
  <si>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</si>
  <si>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</si>
  <si>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</si>
  <si>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</si>
  <si>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</si>
  <si>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</si>
  <si>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</si>
  <si>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</si>
  <si>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</si>
  <si>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</si>
  <si>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</si>
  <si>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</si>
  <si>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</si>
  <si>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</si>
  <si>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</si>
  <si>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</si>
  <si>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</si>
  <si>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</si>
  <si>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</si>
  <si>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</si>
  <si>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</si>
  <si>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</si>
  <si>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</si>
  <si>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</si>
  <si>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</si>
  <si>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</si>
  <si>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</si>
  <si>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</si>
  <si>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</si>
  <si>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</si>
  <si>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</si>
  <si>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</si>
  <si>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</si>
  <si>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</si>
  <si>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</si>
  <si>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</si>
  <si>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</si>
  <si>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</si>
  <si>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</si>
  <si>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</si>
  <si>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</si>
  <si>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</si>
  <si>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</si>
  <si>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</si>
  <si>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</si>
  <si>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</si>
  <si>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</si>
  <si>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</si>
  <si>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</si>
  <si>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</si>
  <si>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</si>
  <si>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</si>
  <si>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</si>
  <si>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</si>
  <si>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</si>
  <si>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</si>
  <si>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</si>
  <si>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</si>
  <si>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</si>
  <si>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</si>
  <si>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</si>
  <si>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</si>
  <si>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</si>
  <si>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</si>
  <si>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</si>
  <si>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</si>
  <si>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</si>
  <si>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</si>
  <si>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</si>
  <si>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</si>
  <si>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</si>
  <si>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</si>
  <si>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</si>
  <si>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</si>
  <si>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</si>
  <si>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</si>
  <si>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</si>
  <si>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</si>
  <si>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</si>
  <si>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</si>
  <si>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</si>
  <si>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</si>
  <si>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</si>
  <si>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</si>
  <si>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</si>
  <si>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</si>
  <si>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</si>
  <si>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</si>
  <si>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</si>
  <si>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</si>
  <si>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</si>
  <si>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</si>
  <si>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</si>
  <si>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</si>
  <si>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</si>
  <si>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</si>
  <si>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</si>
  <si>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</si>
  <si>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</si>
  <si>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</si>
  <si>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</si>
  <si>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</si>
  <si>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</si>
  <si>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</si>
  <si>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</si>
  <si>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</si>
  <si>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</si>
  <si>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</si>
  <si>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</si>
  <si>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</si>
  <si>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</si>
  <si>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</si>
  <si>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</si>
  <si>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</si>
  <si>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</si>
  <si>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</si>
  <si>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</si>
  <si>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</si>
  <si>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</si>
  <si>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</si>
  <si>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</si>
  <si>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</si>
  <si>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</si>
  <si>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</si>
  <si>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</si>
  <si>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</si>
  <si>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</si>
  <si>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</si>
  <si>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</si>
  <si>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</si>
  <si>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</si>
  <si>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</si>
  <si>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</si>
  <si>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</si>
  <si>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</si>
  <si>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</si>
  <si>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</si>
  <si>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</si>
  <si>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</si>
  <si>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</si>
  <si>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</si>
  <si>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</si>
  <si>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</si>
  <si>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</si>
  <si>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</si>
  <si>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</si>
  <si>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</si>
  <si>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</si>
  <si>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</si>
  <si>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</si>
  <si>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</si>
  <si>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</si>
  <si>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</si>
  <si>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</si>
  <si>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</si>
  <si>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</si>
  <si>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</si>
  <si>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</si>
  <si>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</si>
  <si>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</si>
  <si>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</si>
  <si>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</si>
  <si>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</si>
  <si>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</si>
  <si>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</si>
  <si>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</si>
  <si>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</si>
  <si>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</si>
  <si>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</si>
  <si>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</si>
  <si>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</si>
  <si>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</si>
  <si>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</si>
  <si>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</si>
  <si>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</si>
  <si>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</si>
  <si>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</si>
  <si>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</si>
  <si>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</si>
  <si>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</si>
  <si>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</si>
  <si>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</si>
  <si>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</si>
  <si>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</si>
  <si>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</si>
  <si>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</si>
  <si>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</si>
  <si>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</si>
  <si>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</si>
  <si>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</si>
  <si>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</si>
  <si>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</si>
  <si>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</si>
  <si>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</si>
  <si>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</si>
  <si>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</si>
  <si>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</si>
  <si>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</si>
  <si>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</si>
  <si>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</si>
  <si>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</si>
  <si>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</si>
  <si>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</si>
  <si>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</si>
  <si>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</si>
  <si>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</si>
  <si>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</si>
  <si>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</si>
  <si>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</si>
  <si>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</si>
  <si>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</si>
  <si>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</si>
  <si>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</si>
  <si>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</si>
  <si>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</si>
  <si>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</si>
  <si>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</si>
  <si>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</si>
  <si>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</si>
  <si>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</si>
  <si>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</si>
  <si>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</si>
  <si>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</si>
  <si>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</si>
  <si>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</si>
  <si>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</si>
  <si>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</si>
  <si>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</si>
  <si>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</si>
  <si>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</si>
  <si>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</si>
  <si>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</si>
  <si>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</si>
  <si>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</si>
  <si>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</si>
  <si>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</si>
  <si>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</si>
  <si>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</si>
  <si>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</si>
  <si>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</si>
  <si>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</si>
  <si>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</si>
  <si>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</si>
  <si>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</si>
  <si>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</si>
  <si>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</si>
  <si>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</si>
  <si>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</si>
  <si>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</si>
  <si>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</si>
  <si>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</si>
  <si>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</si>
  <si>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</si>
  <si>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</si>
  <si>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</si>
  <si>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</si>
  <si>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</si>
  <si>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</si>
  <si>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</si>
  <si>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</si>
  <si>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</si>
  <si>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</si>
  <si>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</si>
  <si>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</si>
  <si>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</si>
  <si>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</si>
  <si>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</si>
  <si>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</si>
  <si>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</si>
  <si>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</si>
  <si>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</si>
  <si>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</si>
  <si>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</si>
  <si>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</si>
  <si>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</si>
  <si>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</si>
  <si>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</si>
  <si>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</si>
  <si>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</si>
  <si>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</si>
  <si>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</si>
  <si>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</si>
  <si>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</si>
  <si>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</si>
  <si>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</si>
  <si>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</si>
  <si>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</si>
  <si>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</si>
  <si>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</si>
  <si>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</si>
  <si>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</si>
  <si>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</si>
  <si>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</si>
  <si>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</si>
  <si>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</si>
  <si>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</si>
  <si>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</si>
  <si>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</si>
  <si>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</si>
  <si>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</si>
  <si>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</si>
  <si>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</si>
  <si>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</si>
  <si>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</si>
  <si>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</si>
  <si>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</si>
  <si>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</si>
  <si>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</si>
  <si>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</si>
  <si>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</si>
  <si>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</si>
  <si>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</si>
  <si>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</si>
  <si>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</si>
  <si>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</si>
  <si>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</si>
  <si>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</si>
  <si>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</si>
  <si>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</si>
  <si>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</si>
  <si>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</si>
  <si>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</si>
  <si>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</si>
  <si>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</si>
  <si>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</si>
  <si>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</si>
  <si>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</si>
  <si>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</si>
  <si>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</si>
  <si>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</si>
  <si>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</si>
  <si>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</si>
  <si>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</si>
  <si>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</si>
  <si>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</si>
  <si>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</si>
  <si>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</si>
  <si>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</si>
  <si>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</si>
  <si>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</si>
  <si>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</si>
  <si>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</si>
  <si>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</si>
  <si>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</si>
  <si>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</si>
  <si>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</si>
  <si>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</si>
  <si>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</si>
  <si>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</si>
  <si>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</si>
  <si>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</si>
  <si>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</si>
  <si>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</si>
  <si>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</si>
  <si>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</si>
  <si>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</si>
  <si>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</si>
  <si>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</si>
  <si>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</si>
  <si>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</si>
  <si>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</si>
  <si>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</si>
  <si>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</si>
  <si>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</si>
  <si>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</si>
  <si>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</si>
  <si>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</si>
  <si>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</si>
  <si>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</si>
  <si>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</si>
  <si>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</si>
  <si>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</si>
  <si>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</si>
  <si>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</si>
  <si>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</si>
  <si>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</si>
  <si>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</si>
  <si>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</si>
  <si>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</si>
  <si>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</si>
  <si>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</si>
  <si>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</si>
  <si>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</si>
  <si>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</si>
  <si>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</si>
  <si>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</si>
  <si>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</si>
  <si>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</si>
  <si>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</si>
  <si>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</si>
  <si>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</si>
  <si>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</si>
  <si>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</si>
  <si>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</si>
  <si>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</si>
  <si>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</si>
  <si>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</si>
  <si>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</si>
  <si>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</si>
  <si>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</si>
  <si>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</si>
  <si>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</si>
  <si>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</si>
  <si>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</si>
  <si>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</si>
  <si>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</si>
  <si>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</si>
  <si>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</si>
  <si>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</si>
  <si>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</si>
  <si>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</si>
  <si>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</si>
  <si>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</si>
  <si>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</si>
  <si>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</si>
  <si>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</si>
  <si>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</si>
  <si>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</si>
  <si>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</si>
  <si>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</si>
  <si>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</si>
  <si>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</si>
  <si>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</si>
  <si>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</si>
  <si>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</si>
  <si>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</si>
  <si>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</si>
  <si>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</si>
  <si>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</si>
  <si>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</si>
  <si>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</si>
  <si>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</si>
  <si>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</si>
  <si>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</si>
  <si>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</si>
  <si>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</si>
  <si>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</si>
  <si>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</si>
  <si>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</si>
  <si>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</si>
  <si>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</si>
  <si>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</si>
  <si>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</si>
  <si>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</si>
  <si>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</si>
  <si>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</si>
  <si>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</si>
  <si>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</si>
  <si>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</si>
  <si>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</si>
  <si>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</si>
  <si>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</si>
  <si>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</si>
  <si>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</si>
  <si>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</si>
  <si>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</si>
  <si>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</si>
  <si>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</si>
  <si>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</si>
  <si>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</si>
  <si>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</si>
  <si>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</si>
  <si>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</si>
  <si>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</si>
  <si>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</si>
  <si>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</si>
  <si>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</si>
  <si>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</si>
  <si>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</si>
  <si>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</si>
  <si>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</si>
  <si>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</si>
  <si>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</si>
  <si>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</si>
  <si>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</si>
  <si>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</si>
  <si>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</si>
  <si>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</si>
  <si>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</si>
  <si>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</si>
  <si>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</si>
  <si>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</si>
  <si>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TECALITLÁN</t>
  </si>
  <si>
    <t>DEL 1 AL 28 DE FEBRERO DE 2021</t>
  </si>
  <si>
    <t>PROFA. GRACIELA IRMA BARON MENDOZA</t>
  </si>
  <si>
    <t>L.C.P., M.I. ARTURO CORTES VILLAVICENCIO</t>
  </si>
  <si>
    <t>PRESIDENTA INTERINA</t>
  </si>
  <si>
    <t>ENCARGADO DE LA HACIENDA PUBLICA MUNICIPAL</t>
  </si>
  <si>
    <t>ASEJ2021-02-29-04-2021-1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</si>
</sst>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workbookViewId="0">
      <selection activeCell="AG548" sqref="AG548:AU551"/>
    </sheetView>
  </sheetViews>
  <sheetFormatPr baseColWidth="10" defaultColWidth="0" defaultRowHeight="15" zeroHeight="1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12796024.93</v>
      </c>
      <c r="AY7" s="12">
        <f>AY8+AY29+AY35+AY40+AY72+AY81+AY102+AY114</f>
        <v>20451744.550000001</v>
      </c>
    </row>
    <row r="8" spans="1:51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6135446.6799999997</v>
      </c>
      <c r="AY8" s="14">
        <f>AY9+AY11+AY15+AY16+AY17+AY18+AY19+AY25+AY27</f>
        <v>8910146.9800000004</v>
      </c>
    </row>
    <row r="9" spans="1:51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0</v>
      </c>
      <c r="AY9" s="16">
        <f>SUM(AY10)</f>
        <v>0</v>
      </c>
    </row>
    <row r="10" spans="1:51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0</v>
      </c>
      <c r="AY10" s="19">
        <v>0</v>
      </c>
    </row>
    <row r="11" spans="1:51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6091871.9199999999</v>
      </c>
      <c r="AY11" s="16">
        <f>SUM(AY12:AY14)</f>
        <v>8703870.9199999999</v>
      </c>
    </row>
    <row r="12" spans="1:51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5621166.3899999997</v>
      </c>
      <c r="AY12" s="19">
        <v>6624729.2599999998</v>
      </c>
    </row>
    <row r="13" spans="1:51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470650.44</v>
      </c>
      <c r="AY13" s="19">
        <v>2077728.76</v>
      </c>
    </row>
    <row r="14" spans="1:51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55.09</v>
      </c>
      <c r="AY14" s="19">
        <v>1412.9</v>
      </c>
    </row>
    <row r="15" spans="1:51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43574.76</v>
      </c>
      <c r="AY19" s="16">
        <f>SUM(AY20:AY24)</f>
        <v>204996.06</v>
      </c>
    </row>
    <row r="20" spans="1:51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35585.040000000001</v>
      </c>
      <c r="AY20" s="19">
        <v>140707.09</v>
      </c>
    </row>
    <row r="21" spans="1:51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5589.92</v>
      </c>
      <c r="AY22" s="19">
        <v>41186.78</v>
      </c>
    </row>
    <row r="23" spans="1:51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2399.8000000000002</v>
      </c>
      <c r="AY23" s="19">
        <v>23102.19</v>
      </c>
    </row>
    <row r="24" spans="1:51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1280</v>
      </c>
    </row>
    <row r="28" spans="1:51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1280</v>
      </c>
    </row>
    <row r="29" spans="1:51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2058181.5</v>
      </c>
    </row>
    <row r="36" spans="1:51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2058181.5</v>
      </c>
    </row>
    <row r="37" spans="1:51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2058181.5</v>
      </c>
    </row>
    <row r="38" spans="1:51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6604069.9499999993</v>
      </c>
      <c r="AY40" s="14">
        <f>AY41+AY46+AY47+AY62+AY68+AY70</f>
        <v>9309900.4399999995</v>
      </c>
    </row>
    <row r="41" spans="1:51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34331</v>
      </c>
      <c r="AY41" s="16">
        <f>SUM(AY42:AY45)</f>
        <v>395289.05</v>
      </c>
    </row>
    <row r="42" spans="1:51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15730</v>
      </c>
      <c r="AY42" s="19">
        <v>46904</v>
      </c>
    </row>
    <row r="43" spans="1:51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2521</v>
      </c>
      <c r="AY43" s="19">
        <v>8075</v>
      </c>
    </row>
    <row r="44" spans="1:51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11880</v>
      </c>
      <c r="AY44" s="19">
        <v>96418.05</v>
      </c>
    </row>
    <row r="45" spans="1:51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4200</v>
      </c>
      <c r="AY45" s="19">
        <v>243892</v>
      </c>
    </row>
    <row r="46" spans="1:51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6491343.9299999997</v>
      </c>
      <c r="AY47" s="16">
        <f>SUM(AY48:AY61)</f>
        <v>8786331.1199999992</v>
      </c>
    </row>
    <row r="48" spans="1:51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116794</v>
      </c>
      <c r="AY48" s="19">
        <v>197757</v>
      </c>
    </row>
    <row r="49" spans="1:51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9524.5</v>
      </c>
      <c r="AY49" s="19">
        <v>11883</v>
      </c>
    </row>
    <row r="50" spans="1:51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17127.88</v>
      </c>
      <c r="AY50" s="19">
        <v>463319.02</v>
      </c>
    </row>
    <row r="51" spans="1:51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3101.8</v>
      </c>
      <c r="AY52" s="19">
        <v>23142.61</v>
      </c>
    </row>
    <row r="53" spans="1:51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2473</v>
      </c>
      <c r="AY55" s="19">
        <v>20205</v>
      </c>
    </row>
    <row r="56" spans="1:51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0</v>
      </c>
      <c r="AY56" s="19">
        <v>0</v>
      </c>
    </row>
    <row r="57" spans="1:51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6134999.75</v>
      </c>
      <c r="AY57" s="19">
        <v>7239984.3899999997</v>
      </c>
    </row>
    <row r="58" spans="1:51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58036</v>
      </c>
      <c r="AY58" s="19">
        <v>257317</v>
      </c>
    </row>
    <row r="59" spans="1:51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3571</v>
      </c>
      <c r="AY59" s="19">
        <v>21506.5</v>
      </c>
    </row>
    <row r="60" spans="1:51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121787</v>
      </c>
      <c r="AY60" s="19">
        <v>463802.6</v>
      </c>
    </row>
    <row r="61" spans="1:51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23929</v>
      </c>
      <c r="AY61" s="19">
        <v>87414</v>
      </c>
    </row>
    <row r="62" spans="1:51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78395.01999999999</v>
      </c>
      <c r="AY62" s="16">
        <f>SUM(AY63:AY67)</f>
        <v>128280.27</v>
      </c>
    </row>
    <row r="63" spans="1:51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73676.479999999996</v>
      </c>
      <c r="AY63" s="19">
        <v>126372.77</v>
      </c>
    </row>
    <row r="64" spans="1:51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4718.54</v>
      </c>
      <c r="AY65" s="19">
        <v>1907.5</v>
      </c>
    </row>
    <row r="66" spans="1:51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0</v>
      </c>
    </row>
    <row r="71" spans="1:51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0</v>
      </c>
    </row>
    <row r="72" spans="1:51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50382.8</v>
      </c>
      <c r="AY72" s="14">
        <f>AY73+AY76+AY77+AY78+AY80</f>
        <v>18692</v>
      </c>
    </row>
    <row r="73" spans="1:51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50382.8</v>
      </c>
      <c r="AY73" s="16">
        <f>SUM(AY74:AY75)</f>
        <v>18692</v>
      </c>
    </row>
    <row r="74" spans="1:51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0</v>
      </c>
      <c r="AY74" s="19">
        <v>0</v>
      </c>
    </row>
    <row r="75" spans="1:51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50382.8</v>
      </c>
      <c r="AY75" s="19">
        <v>18692</v>
      </c>
    </row>
    <row r="76" spans="1:51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6125.5</v>
      </c>
      <c r="AY81" s="14">
        <f>AY82+AY83+AY85+AY87+AY89+AY91+AY93+AY94+AY100</f>
        <v>154823.62999999998</v>
      </c>
    </row>
    <row r="82" spans="1:51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6125.5</v>
      </c>
      <c r="AY83" s="16">
        <f>SUM(AY84)</f>
        <v>150442.29999999999</v>
      </c>
    </row>
    <row r="84" spans="1:51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6125.5</v>
      </c>
      <c r="AY84" s="19">
        <v>150442.29999999999</v>
      </c>
    </row>
    <row r="85" spans="1:51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4371.33</v>
      </c>
    </row>
    <row r="88" spans="1:51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4371.33</v>
      </c>
    </row>
    <row r="89" spans="1:51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10</v>
      </c>
    </row>
    <row r="101" spans="1:51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10</v>
      </c>
    </row>
    <row r="102" spans="1:51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16663343.760000002</v>
      </c>
      <c r="AY117" s="12">
        <f>AY118+AY149</f>
        <v>92940864.370000005</v>
      </c>
    </row>
    <row r="118" spans="1:51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16663343.760000002</v>
      </c>
      <c r="AY118" s="14">
        <f>AY119+AY132+AY135+AY140+AY146</f>
        <v>90104403.650000006</v>
      </c>
    </row>
    <row r="119" spans="1:51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8829195.5</v>
      </c>
      <c r="AY119" s="16">
        <f>SUM(AY120:AY131)</f>
        <v>54703291.269999996</v>
      </c>
    </row>
    <row r="120" spans="1:51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5980686</v>
      </c>
      <c r="AY120" s="19">
        <v>53252299.469999999</v>
      </c>
    </row>
    <row r="121" spans="1:51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830523.35</v>
      </c>
      <c r="AY121" s="19">
        <v>0</v>
      </c>
    </row>
    <row r="122" spans="1:51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178830.72</v>
      </c>
      <c r="AY122" s="19">
        <v>0</v>
      </c>
    </row>
    <row r="123" spans="1:51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120330.23</v>
      </c>
      <c r="AY123" s="19">
        <v>0</v>
      </c>
    </row>
    <row r="124" spans="1:51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181036.69</v>
      </c>
      <c r="AY125" s="19">
        <v>0</v>
      </c>
    </row>
    <row r="126" spans="1:51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158404.60999999999</v>
      </c>
      <c r="AY128" s="19">
        <v>0</v>
      </c>
    </row>
    <row r="129" spans="1:51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1332202.3</v>
      </c>
      <c r="AY129" s="19">
        <v>0</v>
      </c>
    </row>
    <row r="130" spans="1:51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47181.599999999999</v>
      </c>
      <c r="AY131" s="19">
        <v>1450991.8</v>
      </c>
    </row>
    <row r="132" spans="1:51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5122377.8</v>
      </c>
      <c r="AY132" s="16">
        <f>SUM(AY133:AY134)</f>
        <v>28375516.380000003</v>
      </c>
    </row>
    <row r="133" spans="1:51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3268029.4</v>
      </c>
      <c r="AY133" s="19">
        <v>16469074.57</v>
      </c>
    </row>
    <row r="134" spans="1:51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1854348.4</v>
      </c>
      <c r="AY134" s="19">
        <v>11906441.810000001</v>
      </c>
    </row>
    <row r="135" spans="1:51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2500000</v>
      </c>
      <c r="AY135" s="16">
        <f>SUM(AY136:AY139)</f>
        <v>7025596</v>
      </c>
    </row>
    <row r="136" spans="1:51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2500000</v>
      </c>
      <c r="AY139" s="19">
        <v>7025596</v>
      </c>
    </row>
    <row r="140" spans="1:51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211770.46</v>
      </c>
      <c r="AY140" s="16">
        <f>SUM(AY141:AY145)</f>
        <v>0</v>
      </c>
    </row>
    <row r="141" spans="1:51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88248.68</v>
      </c>
      <c r="AY141" s="19">
        <v>0</v>
      </c>
    </row>
    <row r="142" spans="1:51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31986.62</v>
      </c>
      <c r="AY142" s="19">
        <v>0</v>
      </c>
    </row>
    <row r="143" spans="1:51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91535.16</v>
      </c>
      <c r="AY143" s="19">
        <v>0</v>
      </c>
    </row>
    <row r="144" spans="1:51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2836460.72</v>
      </c>
    </row>
    <row r="150" spans="1:51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2836460.72</v>
      </c>
    </row>
    <row r="151" spans="1:51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2836460.72</v>
      </c>
    </row>
    <row r="152" spans="1:51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2688.15</v>
      </c>
      <c r="AY161" s="12">
        <f>AY162+AY165+AY171+AY173+AY175</f>
        <v>16253.57</v>
      </c>
    </row>
    <row r="162" spans="1:52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2688.15</v>
      </c>
      <c r="AY162" s="14">
        <f>SUM(AY163:AY164)</f>
        <v>16253.57</v>
      </c>
    </row>
    <row r="163" spans="1:52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2688.15</v>
      </c>
      <c r="AY164" s="16">
        <v>16253.57</v>
      </c>
      <c r="AZ164" s="24"/>
    </row>
    <row r="165" spans="1:52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29462056.84</v>
      </c>
      <c r="AY184" s="26">
        <f>AY7+AY117+AY161</f>
        <v>113408862.48999999</v>
      </c>
    </row>
    <row r="185" spans="1:52" ht="18.7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11825042.550000001</v>
      </c>
      <c r="AY186" s="12">
        <f>AY187+AY222+AY287</f>
        <v>76278466.530000016</v>
      </c>
    </row>
    <row r="187" spans="1:52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6511087.0800000001</v>
      </c>
      <c r="AY187" s="14">
        <f>AY188+AY193+AY198+AY207+AY212+AY219</f>
        <v>43043471.040000007</v>
      </c>
    </row>
    <row r="188" spans="1:52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5281229.5</v>
      </c>
      <c r="AY188" s="16">
        <f>SUM(AY189:AY192)</f>
        <v>31517169.43</v>
      </c>
    </row>
    <row r="189" spans="1:52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430914.6</v>
      </c>
      <c r="AY189" s="19">
        <v>2585412</v>
      </c>
    </row>
    <row r="190" spans="1:52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4850314.9000000004</v>
      </c>
      <c r="AY191" s="19">
        <v>28931757.43</v>
      </c>
    </row>
    <row r="192" spans="1:52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805372.4</v>
      </c>
      <c r="AY193" s="16">
        <f>SUM(AY194:AY197)</f>
        <v>4370541.2</v>
      </c>
    </row>
    <row r="194" spans="1:51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805372.4</v>
      </c>
      <c r="AY195" s="19">
        <v>4370541.2</v>
      </c>
    </row>
    <row r="196" spans="1:51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93506.079999999987</v>
      </c>
      <c r="AY198" s="16">
        <f>SUM(AY199:AY206)</f>
        <v>5405376.5599999996</v>
      </c>
    </row>
    <row r="199" spans="1:51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75853.399999999994</v>
      </c>
      <c r="AY199" s="19">
        <v>0</v>
      </c>
    </row>
    <row r="200" spans="1:51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17652.68</v>
      </c>
      <c r="AY200" s="19">
        <v>5405376.5599999996</v>
      </c>
    </row>
    <row r="201" spans="1:51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0</v>
      </c>
      <c r="AY201" s="19">
        <v>0</v>
      </c>
    </row>
    <row r="202" spans="1:51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0</v>
      </c>
      <c r="AY202" s="19">
        <v>0</v>
      </c>
    </row>
    <row r="203" spans="1:51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330979.09999999998</v>
      </c>
      <c r="AY207" s="16">
        <f>SUM(AY208:AY211)</f>
        <v>1750383.85</v>
      </c>
    </row>
    <row r="208" spans="1:51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330979.09999999998</v>
      </c>
      <c r="AY208" s="19">
        <v>1750383.85</v>
      </c>
    </row>
    <row r="209" spans="1:51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0</v>
      </c>
      <c r="AY212" s="16">
        <f>SUM(AY213:AY218)</f>
        <v>0</v>
      </c>
    </row>
    <row r="213" spans="1:51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0</v>
      </c>
      <c r="AY214" s="19">
        <v>0</v>
      </c>
    </row>
    <row r="215" spans="1:51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0</v>
      </c>
      <c r="AY218" s="19">
        <v>0</v>
      </c>
    </row>
    <row r="219" spans="1:51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2171686.88</v>
      </c>
      <c r="AY222" s="14">
        <f>AY223+AY232+AY236+AY246+AY256+AY264+AY267+AY273+AY277</f>
        <v>14705384.059999999</v>
      </c>
    </row>
    <row r="223" spans="1:51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215321.59000000003</v>
      </c>
      <c r="AY223" s="16">
        <f>SUM(AY224:AY231)</f>
        <v>1009022.28</v>
      </c>
    </row>
    <row r="224" spans="1:51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74314.240000000005</v>
      </c>
      <c r="AY224" s="19">
        <v>589403.37</v>
      </c>
    </row>
    <row r="225" spans="1:51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8218</v>
      </c>
      <c r="AY225" s="19">
        <v>21557.38</v>
      </c>
    </row>
    <row r="226" spans="1:51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0</v>
      </c>
      <c r="AY227" s="19">
        <v>0</v>
      </c>
    </row>
    <row r="228" spans="1:51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0</v>
      </c>
      <c r="AY228" s="19">
        <v>8908.7999999999993</v>
      </c>
    </row>
    <row r="229" spans="1:51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95649.35</v>
      </c>
      <c r="AY229" s="19">
        <v>318154.73</v>
      </c>
    </row>
    <row r="230" spans="1:51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37140</v>
      </c>
      <c r="AY231" s="19">
        <v>70998</v>
      </c>
    </row>
    <row r="232" spans="1:51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50488.74</v>
      </c>
      <c r="AY232" s="16">
        <f>SUM(AY233:AY235)</f>
        <v>1605263.05</v>
      </c>
    </row>
    <row r="233" spans="1:51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50488.74</v>
      </c>
      <c r="AY233" s="19">
        <v>1605263.05</v>
      </c>
    </row>
    <row r="234" spans="1:51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0</v>
      </c>
      <c r="AY234" s="19">
        <v>0</v>
      </c>
    </row>
    <row r="235" spans="1:51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381446.58999999997</v>
      </c>
      <c r="AY246" s="16">
        <f>SUM(AY247:AY255)</f>
        <v>1707374.97</v>
      </c>
    </row>
    <row r="247" spans="1:51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111543.94</v>
      </c>
      <c r="AY247" s="19">
        <v>347350.92</v>
      </c>
    </row>
    <row r="248" spans="1:51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37715.199999999997</v>
      </c>
      <c r="AY248" s="19">
        <v>385951.25</v>
      </c>
    </row>
    <row r="249" spans="1:51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1414.59</v>
      </c>
      <c r="AY249" s="19">
        <v>22692.9</v>
      </c>
    </row>
    <row r="250" spans="1:51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0</v>
      </c>
      <c r="AY250" s="19">
        <v>18676</v>
      </c>
    </row>
    <row r="251" spans="1:51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3500</v>
      </c>
    </row>
    <row r="252" spans="1:51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34108.65</v>
      </c>
      <c r="AY252" s="19">
        <v>233768.69</v>
      </c>
    </row>
    <row r="253" spans="1:51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149853.47</v>
      </c>
      <c r="AY253" s="19">
        <v>422669.03</v>
      </c>
    </row>
    <row r="254" spans="1:51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0</v>
      </c>
      <c r="AY254" s="19">
        <v>0</v>
      </c>
    </row>
    <row r="255" spans="1:51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46810.74</v>
      </c>
      <c r="AY255" s="19">
        <v>272766.18</v>
      </c>
    </row>
    <row r="256" spans="1:51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118311.43</v>
      </c>
      <c r="AY256" s="16">
        <f>SUM(AY257:AY263)</f>
        <v>1255548.99</v>
      </c>
    </row>
    <row r="257" spans="1:51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0</v>
      </c>
      <c r="AY257" s="19">
        <v>56928</v>
      </c>
    </row>
    <row r="258" spans="1:51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0</v>
      </c>
      <c r="AY258" s="19">
        <v>37067</v>
      </c>
    </row>
    <row r="259" spans="1:51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37165.83</v>
      </c>
      <c r="AY259" s="19">
        <v>179039.96</v>
      </c>
    </row>
    <row r="260" spans="1:51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23353.21</v>
      </c>
      <c r="AY260" s="19">
        <v>11743</v>
      </c>
    </row>
    <row r="261" spans="1:51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57792.39</v>
      </c>
      <c r="AY262" s="19">
        <v>970771.03</v>
      </c>
    </row>
    <row r="263" spans="1:51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0</v>
      </c>
      <c r="AY263" s="19">
        <v>0</v>
      </c>
    </row>
    <row r="264" spans="1:51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981980.13</v>
      </c>
      <c r="AY264" s="16">
        <f>SUM(AY265:AY266)</f>
        <v>6950367.8099999996</v>
      </c>
    </row>
    <row r="265" spans="1:51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981980.13</v>
      </c>
      <c r="AY265" s="19">
        <v>6950367.8099999996</v>
      </c>
    </row>
    <row r="266" spans="1:51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11436.28</v>
      </c>
      <c r="AY267" s="16">
        <f>SUM(AY268:AY272)</f>
        <v>431101.45999999996</v>
      </c>
    </row>
    <row r="268" spans="1:51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0</v>
      </c>
      <c r="AY268" s="19">
        <v>101254.06</v>
      </c>
    </row>
    <row r="269" spans="1:51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11436.28</v>
      </c>
      <c r="AY269" s="19">
        <v>148546.12</v>
      </c>
    </row>
    <row r="270" spans="1:51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0</v>
      </c>
      <c r="AY270" s="19">
        <v>181301.28</v>
      </c>
    </row>
    <row r="271" spans="1:51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0</v>
      </c>
    </row>
    <row r="272" spans="1:51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412702.12</v>
      </c>
      <c r="AY277" s="16">
        <f>SUM(AY278:AY286)</f>
        <v>1746705.5</v>
      </c>
    </row>
    <row r="278" spans="1:51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3680.96</v>
      </c>
      <c r="AY278" s="19">
        <v>74523.710000000006</v>
      </c>
    </row>
    <row r="279" spans="1:51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8697</v>
      </c>
      <c r="AY279" s="19">
        <v>27900.78</v>
      </c>
    </row>
    <row r="280" spans="1:51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22254.01</v>
      </c>
      <c r="AY280" s="19">
        <v>30629.64</v>
      </c>
    </row>
    <row r="281" spans="1:51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12252</v>
      </c>
      <c r="AY281" s="19">
        <v>25122.13</v>
      </c>
    </row>
    <row r="282" spans="1:51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2391.92</v>
      </c>
      <c r="AY282" s="19">
        <v>579.79999999999995</v>
      </c>
    </row>
    <row r="283" spans="1:51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240221.97</v>
      </c>
      <c r="AY283" s="19">
        <v>1032791.74</v>
      </c>
    </row>
    <row r="284" spans="1:51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123204.26</v>
      </c>
      <c r="AY285" s="19">
        <v>555157.69999999995</v>
      </c>
    </row>
    <row r="286" spans="1:51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3142268.5900000003</v>
      </c>
      <c r="AY287" s="14">
        <f>AY288+AY298+AY308+AY318+AY328+AY338+AY346+AY356+AY362</f>
        <v>18529611.430000003</v>
      </c>
    </row>
    <row r="288" spans="1:51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1590118.1</v>
      </c>
      <c r="AY288" s="16">
        <v>9224780.8000000007</v>
      </c>
    </row>
    <row r="289" spans="1:51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1546433.35</v>
      </c>
      <c r="AY289" s="19">
        <v>8924450.6500000004</v>
      </c>
    </row>
    <row r="290" spans="1:51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500.95</v>
      </c>
      <c r="AY290" s="19">
        <v>2344.5100000000002</v>
      </c>
    </row>
    <row r="291" spans="1:51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43183.8</v>
      </c>
      <c r="AY292" s="19">
        <v>262615.49</v>
      </c>
    </row>
    <row r="293" spans="1:51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0</v>
      </c>
    </row>
    <row r="294" spans="1:51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31442</v>
      </c>
    </row>
    <row r="295" spans="1:51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0</v>
      </c>
      <c r="AY295" s="19">
        <v>0</v>
      </c>
    </row>
    <row r="296" spans="1:51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3928.15</v>
      </c>
    </row>
    <row r="297" spans="1:51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376118.58</v>
      </c>
      <c r="AY298" s="16">
        <f>SUM(AY299:AY307)</f>
        <v>1342967.3800000001</v>
      </c>
    </row>
    <row r="299" spans="1:51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10000</v>
      </c>
      <c r="AY299" s="19">
        <v>30000</v>
      </c>
    </row>
    <row r="300" spans="1:51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3000</v>
      </c>
      <c r="AY300" s="19">
        <v>18000</v>
      </c>
    </row>
    <row r="301" spans="1:51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31242.3</v>
      </c>
      <c r="AY301" s="19">
        <v>171009.75</v>
      </c>
    </row>
    <row r="302" spans="1:51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132155.48000000001</v>
      </c>
      <c r="AY303" s="19">
        <v>780384.02</v>
      </c>
    </row>
    <row r="304" spans="1:51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192784</v>
      </c>
      <c r="AY304" s="19">
        <v>323213</v>
      </c>
    </row>
    <row r="305" spans="1:51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6936.8</v>
      </c>
      <c r="AY305" s="19">
        <v>20360.61</v>
      </c>
    </row>
    <row r="306" spans="1:51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0</v>
      </c>
      <c r="AY307" s="19">
        <v>0</v>
      </c>
    </row>
    <row r="308" spans="1:51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213018.01</v>
      </c>
      <c r="AY308" s="16">
        <f>SUM(AY309:AY317)</f>
        <v>980500.06</v>
      </c>
    </row>
    <row r="309" spans="1:51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4312</v>
      </c>
      <c r="AY309" s="19">
        <v>7760</v>
      </c>
    </row>
    <row r="310" spans="1:51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200206.01</v>
      </c>
      <c r="AY310" s="19">
        <v>247685.26</v>
      </c>
    </row>
    <row r="311" spans="1:51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8500</v>
      </c>
      <c r="AY311" s="19">
        <v>1347.8</v>
      </c>
    </row>
    <row r="312" spans="1:51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0</v>
      </c>
      <c r="AY312" s="19">
        <v>75707</v>
      </c>
    </row>
    <row r="313" spans="1:51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648000</v>
      </c>
    </row>
    <row r="318" spans="1:51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18208.730000000003</v>
      </c>
      <c r="AY318" s="16">
        <f>SUM(AY319:AY327)</f>
        <v>345383.88</v>
      </c>
    </row>
    <row r="319" spans="1:51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3497.4</v>
      </c>
      <c r="AY319" s="19">
        <v>128903.54</v>
      </c>
    </row>
    <row r="320" spans="1:51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0</v>
      </c>
      <c r="AY322" s="19">
        <v>136197</v>
      </c>
    </row>
    <row r="323" spans="1:51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5206.13</v>
      </c>
      <c r="AY323" s="19">
        <v>0</v>
      </c>
    </row>
    <row r="324" spans="1:51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9505.2000000000007</v>
      </c>
      <c r="AY325" s="19">
        <v>80283.34</v>
      </c>
    </row>
    <row r="326" spans="1:51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581415.92000000004</v>
      </c>
      <c r="AY328" s="16">
        <f>SUM(AY329:AY337)</f>
        <v>4378030.4399999995</v>
      </c>
    </row>
    <row r="329" spans="1:51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161541.12</v>
      </c>
      <c r="AY329" s="19">
        <v>2163624.04</v>
      </c>
    </row>
    <row r="330" spans="1:51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0</v>
      </c>
      <c r="AY330" s="19">
        <v>45591.81</v>
      </c>
    </row>
    <row r="331" spans="1:51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0</v>
      </c>
      <c r="AY331" s="19">
        <v>52120.13</v>
      </c>
    </row>
    <row r="332" spans="1:51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11356.4</v>
      </c>
      <c r="AY332" s="19">
        <v>0</v>
      </c>
    </row>
    <row r="333" spans="1:51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111099.54</v>
      </c>
      <c r="AY333" s="19">
        <v>312182.40000000002</v>
      </c>
    </row>
    <row r="334" spans="1:51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62476.22</v>
      </c>
      <c r="AY335" s="19">
        <v>349087.56</v>
      </c>
    </row>
    <row r="336" spans="1:51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234942.64</v>
      </c>
      <c r="AY336" s="19">
        <v>1455424.5</v>
      </c>
    </row>
    <row r="337" spans="1:51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0</v>
      </c>
      <c r="AY337" s="19">
        <v>0</v>
      </c>
    </row>
    <row r="338" spans="1:51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30392</v>
      </c>
      <c r="AY338" s="16">
        <f>SUM(AY339:AY345)</f>
        <v>341960.64</v>
      </c>
    </row>
    <row r="339" spans="1:51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23432</v>
      </c>
      <c r="AY339" s="19">
        <v>338550.24</v>
      </c>
    </row>
    <row r="340" spans="1:51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6960</v>
      </c>
      <c r="AY342" s="19">
        <v>3410.4</v>
      </c>
    </row>
    <row r="343" spans="1:51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22280.12</v>
      </c>
      <c r="AY346" s="16">
        <f>SUM(AY347:AY355)</f>
        <v>337353.26</v>
      </c>
    </row>
    <row r="347" spans="1:51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0</v>
      </c>
      <c r="AY347" s="19">
        <v>0</v>
      </c>
    </row>
    <row r="348" spans="1:51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0</v>
      </c>
    </row>
    <row r="349" spans="1:51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22280.12</v>
      </c>
      <c r="AY351" s="19">
        <v>337353.26</v>
      </c>
    </row>
    <row r="352" spans="1:51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0</v>
      </c>
    </row>
    <row r="356" spans="1:51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240020.25</v>
      </c>
      <c r="AY356" s="16">
        <f>SUM(AY357:AY361)</f>
        <v>1110731.1399999999</v>
      </c>
    </row>
    <row r="357" spans="1:51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0</v>
      </c>
    </row>
    <row r="358" spans="1:51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240020.25</v>
      </c>
      <c r="AY358" s="19">
        <v>1110731.1399999999</v>
      </c>
    </row>
    <row r="359" spans="1:51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70696.88</v>
      </c>
      <c r="AY362" s="16">
        <f>SUM(AY363:AY371)</f>
        <v>467903.82999999996</v>
      </c>
    </row>
    <row r="363" spans="1:51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70696.88</v>
      </c>
      <c r="AY364" s="19">
        <v>426672.55</v>
      </c>
    </row>
    <row r="365" spans="1:51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41231.279999999999</v>
      </c>
    </row>
    <row r="368" spans="1:51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0</v>
      </c>
      <c r="AY371" s="19">
        <v>0</v>
      </c>
    </row>
    <row r="372" spans="1:51" ht="15.7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5152496.4600000009</v>
      </c>
      <c r="AY372" s="12">
        <f>AY373+AY385+AY391+AY403+AY416+AY423+AY433+AY436+AY447</f>
        <v>20298693</v>
      </c>
    </row>
    <row r="373" spans="1:51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0</v>
      </c>
      <c r="AY385" s="14">
        <f>AY386+AY390</f>
        <v>0</v>
      </c>
    </row>
    <row r="386" spans="1:51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0</v>
      </c>
      <c r="AY386" s="16">
        <f>SUM(AY387:AY389)</f>
        <v>0</v>
      </c>
    </row>
    <row r="387" spans="1:51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0</v>
      </c>
      <c r="AY387" s="19">
        <v>0</v>
      </c>
    </row>
    <row r="388" spans="1:51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0</v>
      </c>
    </row>
    <row r="392" spans="1:51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0</v>
      </c>
    </row>
    <row r="393" spans="1:51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4959762.0600000005</v>
      </c>
      <c r="AY403" s="14">
        <f>AY404+AY406+AY408+AY414</f>
        <v>19242132.600000001</v>
      </c>
    </row>
    <row r="404" spans="1:51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3229922.45</v>
      </c>
      <c r="AY404" s="16">
        <f>SUM(AY405)</f>
        <v>14134786.34</v>
      </c>
    </row>
    <row r="405" spans="1:51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3229922.45</v>
      </c>
      <c r="AY405" s="19">
        <v>14134786.34</v>
      </c>
    </row>
    <row r="406" spans="1:51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1729839.61</v>
      </c>
      <c r="AY408" s="16">
        <f>SUM(AY409:AY413)</f>
        <v>5107346.26</v>
      </c>
    </row>
    <row r="409" spans="1:51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44674</v>
      </c>
      <c r="AY409" s="19">
        <v>0</v>
      </c>
    </row>
    <row r="410" spans="1:51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1685165.61</v>
      </c>
      <c r="AY411" s="19">
        <v>1105325.21</v>
      </c>
    </row>
    <row r="412" spans="1:51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4002021.05</v>
      </c>
    </row>
    <row r="414" spans="1:51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192734.4</v>
      </c>
      <c r="AY416" s="14">
        <f>AY417+AY419+AY421</f>
        <v>1056560.3999999999</v>
      </c>
    </row>
    <row r="417" spans="1:51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0</v>
      </c>
      <c r="AY417" s="16">
        <f>SUM(AY418)</f>
        <v>0</v>
      </c>
    </row>
    <row r="418" spans="1:51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0</v>
      </c>
      <c r="AY418" s="19">
        <v>0</v>
      </c>
    </row>
    <row r="419" spans="1:51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192734.4</v>
      </c>
      <c r="AY419" s="16">
        <f>SUM(AY420)</f>
        <v>1056560.3999999999</v>
      </c>
    </row>
    <row r="420" spans="1:51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192734.4</v>
      </c>
      <c r="AY420" s="19">
        <v>1056560.3999999999</v>
      </c>
    </row>
    <row r="421" spans="1:51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0</v>
      </c>
      <c r="AY477" s="12">
        <f>AY478+AY489+AY494+AY499+AY502</f>
        <v>0</v>
      </c>
    </row>
    <row r="478" spans="1:51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0</v>
      </c>
      <c r="AY478" s="14">
        <f>AY479+AY483</f>
        <v>0</v>
      </c>
    </row>
    <row r="479" spans="1:51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0</v>
      </c>
      <c r="AY479" s="16">
        <f>SUM(AY480:AY482)</f>
        <v>0</v>
      </c>
    </row>
    <row r="480" spans="1:51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0</v>
      </c>
      <c r="AY480" s="19">
        <v>0</v>
      </c>
    </row>
    <row r="481" spans="1:51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16977539.010000002</v>
      </c>
      <c r="AY543" s="29">
        <f>AY186+AY372+AY453+AY477+AY507+AY540</f>
        <v>96577159.530000016</v>
      </c>
    </row>
    <row r="544" spans="1:51" ht="16.5" customHeight="1" thickBot="1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12484517.829999998</v>
      </c>
      <c r="AY544" s="30">
        <f>AY184-AY543</f>
        <v>16831702.959999979</v>
      </c>
    </row>
    <row r="545" spans="2:51" ht="15.75" thickTop="1"/>
    <row r="546" spans="2:51" ht="18.75">
      <c r="B546" s="33" t="s">
        <v>2</v>
      </c>
    </row>
    <row r="547" spans="2:51">
      <c r="B547" s="1"/>
    </row>
    <row r="548" spans="2:51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/>
    <row r="561"/>
    <row r="562"/>
    <row r="563"/>
    <row r="564"/>
  </sheetData>
  <sheetProtection password="CEE3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2020-12-02T19:47:29Z</cp:lastPrinted>
  <dcterms:created xsi:type="dcterms:W3CDTF">2020-01-21T01:41:42Z</dcterms:created>
  <dcterms:modified xsi:type="dcterms:W3CDTF">2021-05-17T19:51:35Z</dcterms:modified>
</cp:coreProperties>
</file>