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<sst xmlns="http://schemas.openxmlformats.org/spreadsheetml/2006/main" count="423" uniqueCount="409">
  <si>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</si>
  <si>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</si>
  <si>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</si>
  <si>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</si>
  <si>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</si>
  <si>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</si>
  <si>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</si>
  <si>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</si>
  <si>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</si>
  <si>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</si>
  <si>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</si>
  <si>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</si>
  <si>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</si>
  <si>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</si>
  <si>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</si>
  <si>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</si>
  <si>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</si>
  <si>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</si>
  <si>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</si>
  <si>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</si>
  <si>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</si>
  <si>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</si>
  <si>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</si>
  <si>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</si>
  <si>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</si>
  <si>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</si>
  <si>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</si>
  <si>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</si>
  <si>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</si>
  <si>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</si>
  <si>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</si>
  <si>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</si>
  <si>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</si>
  <si>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</si>
  <si>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</si>
  <si>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</si>
  <si>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</si>
  <si>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</si>
  <si>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</si>
  <si>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</si>
  <si>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</si>
  <si>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</si>
  <si>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</si>
  <si>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</si>
  <si>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</si>
  <si>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</si>
  <si>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</si>
  <si>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</si>
  <si>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</si>
  <si>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</si>
  <si>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</si>
  <si>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</si>
  <si>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</si>
  <si>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</si>
  <si>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</si>
  <si>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</si>
  <si>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</si>
  <si>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</si>
  <si>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</si>
  <si>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</si>
  <si>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</si>
  <si>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</si>
  <si>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</si>
  <si>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</si>
  <si>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</si>
  <si>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</si>
  <si>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</si>
  <si>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</si>
  <si>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</si>
  <si>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</si>
  <si>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</si>
  <si>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</si>
  <si>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</si>
  <si>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</si>
  <si>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</si>
  <si>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</si>
  <si>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</si>
  <si>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</si>
  <si>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</si>
  <si>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</si>
  <si>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</si>
  <si>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</si>
  <si>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</si>
  <si>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</si>
  <si>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</si>
  <si>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</si>
  <si>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</si>
  <si>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</si>
  <si>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</si>
  <si>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</si>
  <si>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</si>
  <si>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</si>
  <si>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</si>
  <si>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</si>
  <si>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</si>
  <si>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</si>
  <si>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</si>
  <si>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</si>
  <si>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</si>
  <si>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</si>
  <si>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</si>
  <si>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</si>
  <si>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</si>
  <si>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</si>
  <si>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</si>
  <si>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</si>
  <si>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</si>
  <si>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</si>
  <si>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</si>
  <si>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</si>
  <si>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</si>
  <si>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</si>
  <si>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</si>
  <si>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</si>
  <si>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</si>
  <si>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</si>
  <si>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</si>
  <si>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</si>
  <si>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</si>
  <si>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</si>
  <si>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</si>
  <si>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</si>
  <si>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</si>
  <si>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</si>
  <si>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</si>
  <si>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</si>
  <si>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</si>
  <si>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</si>
  <si>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</si>
  <si>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</si>
  <si>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</si>
  <si>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</si>
  <si>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</si>
  <si>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</si>
  <si>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</si>
  <si>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</si>
  <si>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</si>
  <si>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</si>
  <si>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</si>
  <si>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</si>
  <si>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</si>
  <si>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</si>
  <si>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</si>
  <si>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</si>
  <si>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</si>
  <si>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</si>
  <si>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</si>
  <si>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</si>
  <si>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</si>
  <si>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</si>
  <si>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</si>
  <si>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</si>
  <si>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</si>
  <si>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</si>
  <si>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</si>
  <si>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</si>
  <si>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</si>
  <si>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</si>
  <si>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</si>
  <si>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</si>
  <si>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</si>
  <si>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</si>
  <si>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</si>
  <si>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</si>
  <si>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</si>
  <si>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</si>
  <si>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</si>
  <si>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</si>
  <si>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</si>
  <si>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</si>
  <si>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</si>
  <si>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</si>
  <si>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</si>
  <si>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</si>
  <si>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</si>
  <si>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</si>
  <si>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</si>
  <si>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</si>
  <si>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</si>
  <si>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</si>
  <si>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</si>
  <si>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</si>
  <si>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</si>
  <si>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</si>
  <si>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</si>
  <si>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</si>
  <si>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</si>
  <si>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</si>
  <si>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</si>
  <si>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</si>
  <si>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</si>
  <si>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</si>
  <si>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</si>
  <si>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</si>
  <si>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</si>
  <si>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</si>
  <si>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</si>
  <si>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</si>
  <si>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</si>
  <si>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</si>
  <si>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</si>
  <si>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</si>
  <si>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</si>
  <si>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</si>
  <si>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</si>
  <si>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</si>
  <si>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</si>
  <si>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</si>
  <si>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</si>
  <si>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</si>
  <si>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</si>
  <si>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</si>
  <si>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</si>
  <si>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</si>
  <si>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</si>
  <si>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</si>
  <si>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</si>
  <si>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</si>
  <si>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</si>
  <si>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</si>
  <si>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</si>
  <si>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</si>
  <si>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</si>
  <si>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</si>
  <si>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</si>
  <si>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</si>
  <si>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</si>
  <si>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</si>
  <si>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</si>
  <si>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</si>
  <si>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</si>
  <si>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</si>
  <si>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</si>
  <si>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</si>
  <si>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</si>
  <si>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</si>
  <si>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</si>
  <si>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</si>
  <si>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</si>
  <si>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</si>
  <si>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</si>
  <si>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</si>
  <si>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</si>
  <si>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</si>
  <si>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</si>
  <si>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</si>
  <si>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</si>
  <si>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</si>
  <si>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</si>
  <si>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</si>
  <si>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</si>
  <si>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</si>
  <si>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</si>
  <si>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</si>
  <si>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</si>
  <si>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</si>
  <si>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</si>
  <si>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</si>
  <si>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</si>
  <si>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</si>
  <si>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</si>
  <si>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</si>
  <si>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</si>
  <si>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</si>
  <si>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</si>
  <si>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</si>
  <si>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</si>
  <si>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</si>
  <si>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</si>
  <si>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</si>
  <si>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</si>
  <si>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</si>
  <si>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</si>
  <si>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</si>
  <si>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</si>
  <si>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</si>
  <si>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</si>
  <si>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</si>
  <si>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</si>
  <si>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</si>
  <si>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</si>
  <si>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</si>
  <si>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</si>
  <si>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</si>
  <si>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</si>
  <si>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</si>
  <si>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</si>
  <si>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</si>
  <si>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</si>
  <si>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</si>
  <si>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</si>
  <si>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</si>
  <si>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</si>
  <si>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</si>
  <si>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</si>
  <si>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</si>
  <si>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</si>
  <si>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</si>
  <si>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</si>
  <si>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</si>
  <si>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</si>
  <si>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</si>
  <si>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</si>
  <si>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</si>
  <si>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</si>
  <si>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</si>
  <si>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</si>
  <si>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</si>
  <si>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</si>
  <si>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</si>
  <si>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</si>
  <si>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</si>
  <si>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</si>
  <si>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</si>
  <si>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</si>
  <si>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</si>
  <si>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</si>
  <si>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</si>
  <si>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</si>
  <si>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</si>
  <si>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</si>
  <si>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</si>
  <si>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</si>
  <si>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</si>
  <si>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</si>
  <si>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</si>
  <si>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</si>
  <si>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</si>
  <si>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</si>
  <si>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</si>
  <si>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</si>
  <si>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</si>
  <si>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</si>
  <si>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</si>
  <si>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</si>
  <si>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</si>
  <si>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</si>
  <si>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</si>
  <si>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</si>
  <si>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</si>
  <si>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</si>
  <si>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</si>
  <si>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</si>
  <si>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</si>
  <si>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</si>
  <si>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</si>
  <si>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</si>
  <si>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</si>
  <si>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</si>
  <si>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</si>
  <si>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</si>
  <si>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</si>
  <si>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</si>
  <si>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</si>
  <si>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</si>
  <si>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</si>
  <si>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</si>
  <si>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</si>
  <si>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</si>
  <si>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</si>
  <si>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</si>
  <si>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</si>
  <si>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</si>
  <si>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</si>
  <si>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</si>
  <si>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</si>
  <si>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</si>
  <si>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</si>
  <si>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</si>
  <si>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</si>
  <si>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</si>
  <si>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</si>
  <si>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</si>
  <si>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</si>
  <si>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</si>
  <si>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</si>
  <si>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</si>
  <si>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</si>
  <si>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</si>
  <si>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</si>
  <si>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</si>
  <si>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</si>
  <si>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</si>
  <si>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</si>
  <si>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</si>
  <si>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</si>
  <si>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</si>
  <si>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</si>
  <si>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</si>
  <si>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</si>
  <si>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</si>
  <si>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</si>
  <si>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</si>
  <si>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</si>
  <si>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INCENTIVOS DERIVADOS DE LA COLABORACIÓN FISCAL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</si>
  <si>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</si>
  <si>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</si>
  <si>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</si>
  <si>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</si>
  <si>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</si>
  <si>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</si>
  <si>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</si>
  <si>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TECALITLÁN</t>
  </si>
  <si>
    <t>DEL 1 DE ENERO AL 31 DE DICIEMBRE DE 2018</t>
  </si>
  <si>
    <t>MARTIN LARIOS GARCIA</t>
  </si>
  <si>
    <t>PEDRO PEREGRINO LOPEZ</t>
  </si>
  <si>
    <t>PRESIDENTE</t>
  </si>
  <si>
    <t>TESORERO</t>
  </si>
  <si>
    <t>ASEJ2018-12-05-06-2019-1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</si>
</sst>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270</xdr:row>
      <xdr:rowOff>0</xdr:rowOff>
    </xdr:from>
    <xdr:to>
      <xdr:col>3</xdr:col>
      <xdr:colOff>419100</xdr:colOff>
      <xdr:row>277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6530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7"/>
  <sheetViews>
    <sheetView tabSelected="1" zoomScale="90" zoomScaleNormal="90" zoomScalePageLayoutView="0" workbookViewId="0" topLeftCell="A1">
      <selection activeCell="H11" sqref="H1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7109375" style="24" customWidth="1"/>
    <col min="17" max="16384" width="11.421875" style="1" customWidth="1"/>
  </cols>
  <sheetData>
    <row r="1" spans="1:16" ht="16.5" customHeight="1">
      <c r="A1" s="46" t="s">
        <v>402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6.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403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" t="s">
        <v>393</v>
      </c>
      <c r="P6" s="39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>
        <f>O10+O20+O27+O30+O37+O43+O54+O60</f>
        <v>1983518.56</v>
      </c>
      <c r="P9" s="33">
        <f>P10+P20+P27+P30+P37+P43+P54+P60</f>
        <v>21413577.36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3">
        <f>SUM(O11:O18)</f>
        <v>886170.0900000001</v>
      </c>
      <c r="P10" s="33">
        <f>SUM(P11:P18)</f>
        <v>6518467.680000001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6000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867058.42</v>
      </c>
      <c r="P12" s="28">
        <v>6381247.28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16231.67</v>
      </c>
      <c r="P17" s="28">
        <v>109708.4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2880</v>
      </c>
      <c r="P18" s="28">
        <v>21512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3">
        <f>SUM(O21:O25)</f>
        <v>0</v>
      </c>
      <c r="P20" s="33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3">
        <f>O28</f>
        <v>0</v>
      </c>
      <c r="P27" s="33">
        <f>P28</f>
        <v>3986800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3986800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3">
        <f>SUM(O31:O35)</f>
        <v>1084661.47</v>
      </c>
      <c r="P30" s="33">
        <f>SUM(P31:P35)</f>
        <v>7893027.649999999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194140.75</v>
      </c>
      <c r="P31" s="28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386349.1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846278.43</v>
      </c>
      <c r="P33" s="28">
        <v>7369604.45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44242.29</v>
      </c>
      <c r="P34" s="28">
        <v>137074.1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3">
        <f>SUM(O38:O41)</f>
        <v>10162</v>
      </c>
      <c r="P37" s="33">
        <f>SUM(P38:P41)</f>
        <v>321751.03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10162</v>
      </c>
      <c r="P41" s="28">
        <v>321751.03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3">
        <f>SUM(O44:O52)</f>
        <v>2525</v>
      </c>
      <c r="P43" s="33">
        <f>SUM(P44:P52)</f>
        <v>2693531</v>
      </c>
    </row>
    <row r="44" spans="1:16" ht="12.75">
      <c r="A44" s="20" t="s">
        <v>63</v>
      </c>
      <c r="B44" s="21" t="s">
        <v>394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2525</v>
      </c>
      <c r="P45" s="28">
        <v>85931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2607600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3">
        <f>SUM(O55:O58)</f>
        <v>0</v>
      </c>
      <c r="P54" s="33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3">
        <f>SUM(O61:O62)</f>
        <v>0</v>
      </c>
      <c r="P60" s="33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3">
        <f>O66+O72</f>
        <v>17075946.580000002</v>
      </c>
      <c r="P65" s="33">
        <f>P66+P72</f>
        <v>102119649.84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3">
        <f>SUM(O67:O70)</f>
        <v>16643589.91</v>
      </c>
      <c r="P66" s="33">
        <f>SUM(P67:P70)</f>
        <v>100511004.09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10560697.97</v>
      </c>
      <c r="P67" s="28">
        <v>44430637.57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4004891.94</v>
      </c>
      <c r="P68" s="28">
        <v>24573935.4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2078000</v>
      </c>
      <c r="P69" s="28">
        <v>31506431.12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3">
        <f>SUM(O73:O78)</f>
        <v>432356.67</v>
      </c>
      <c r="P72" s="33">
        <f>SUM(P73:P78)</f>
        <v>1608645.75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364356.67</v>
      </c>
      <c r="P75" s="28">
        <v>1509025.75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68000</v>
      </c>
      <c r="P76" s="28">
        <v>99620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3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3">
        <f>O81+O85+O92+O93+O96</f>
        <v>5725.12</v>
      </c>
      <c r="P80" s="33">
        <f>P81+P85+P92+P93+P96</f>
        <v>15426.33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3">
        <f>SUM(O82:O83)</f>
        <v>5725.12</v>
      </c>
      <c r="P81" s="33">
        <f>SUM(P82:P83)</f>
        <v>15426.33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5725.12</v>
      </c>
      <c r="P83" s="28">
        <v>15426.33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3">
        <f>SUM(O86:O90)</f>
        <v>0</v>
      </c>
      <c r="P85" s="33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3">
        <v>0</v>
      </c>
      <c r="P92" s="34">
        <v>0</v>
      </c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3">
        <f>O94</f>
        <v>0</v>
      </c>
      <c r="P93" s="33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3">
        <f>SUM(O97:O103)</f>
        <v>0</v>
      </c>
      <c r="P96" s="33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2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3">
        <f>O9+O65+O80</f>
        <v>19065190.26</v>
      </c>
      <c r="P105" s="33">
        <f>P9+P65+P80</f>
        <v>123548653.53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3">
        <f>O109+O117+O128</f>
        <v>15115942.469999999</v>
      </c>
      <c r="P108" s="33">
        <f>P109+P117+P128</f>
        <v>64058313.849999994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3">
        <f>SUM(O110:O115)</f>
        <v>9348114.09</v>
      </c>
      <c r="P109" s="33">
        <f>SUM(P110:P115)</f>
        <v>33468329.7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4975990.08</v>
      </c>
      <c r="P110" s="28">
        <v>20440161.62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2531621.91</v>
      </c>
      <c r="P111" s="28">
        <v>7554937.21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1084767.49</v>
      </c>
      <c r="P112" s="28">
        <v>4175653.56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755734.61</v>
      </c>
      <c r="P113" s="28">
        <v>1112577.31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185000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3">
        <f>SUM(O118:O126)</f>
        <v>2391728.8499999996</v>
      </c>
      <c r="P117" s="33">
        <f>SUM(P118:P126)</f>
        <v>16176068.31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175978.6</v>
      </c>
      <c r="P118" s="28">
        <v>917879.79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97467.1</v>
      </c>
      <c r="P119" s="28">
        <v>978367.39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264891.5</v>
      </c>
      <c r="P121" s="28">
        <v>2262574.64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50858.23</v>
      </c>
      <c r="P122" s="28">
        <v>719097.14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1177262.2</v>
      </c>
      <c r="P123" s="28">
        <v>8869265.22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143180.2</v>
      </c>
      <c r="P124" s="28">
        <v>420690.82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9055.46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482091.02</v>
      </c>
      <c r="P126" s="28">
        <v>1999137.85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3">
        <f>SUM(O129:O137)</f>
        <v>3376099.5299999993</v>
      </c>
      <c r="P128" s="33">
        <f>SUM(P129:P137)</f>
        <v>14413915.84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2111798.84</v>
      </c>
      <c r="P129" s="28">
        <v>5229056.06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121325.64</v>
      </c>
      <c r="P130" s="28">
        <v>1003171.06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13920</v>
      </c>
      <c r="P131" s="28">
        <v>2863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14618.32</v>
      </c>
      <c r="P132" s="28">
        <v>289433.24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379395.73</v>
      </c>
      <c r="P133" s="28">
        <v>1940829.05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4743.3</v>
      </c>
      <c r="P134" s="28">
        <v>363709.02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121924.84</v>
      </c>
      <c r="P135" s="28">
        <v>180822.2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350594.53</v>
      </c>
      <c r="P136" s="28">
        <v>4787350.21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257778.33</v>
      </c>
      <c r="P137" s="28">
        <v>616682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3">
        <f>O140+O144+O148+O152+O158+O163+O167+O170+O177</f>
        <v>1500405.35</v>
      </c>
      <c r="P139" s="33">
        <f>P140+P144+P148+P152+P158+P163+P167+P170+P177</f>
        <v>37041493.470000006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3">
        <f>SUM(O141:O142)</f>
        <v>0</v>
      </c>
      <c r="P140" s="33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3">
        <f>SUM(O145:O146)</f>
        <v>0</v>
      </c>
      <c r="P144" s="33">
        <f>SUM(P145:P146)</f>
        <v>0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3">
        <f>SUM(O149:O150)</f>
        <v>0</v>
      </c>
      <c r="P148" s="33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3">
        <f>SUM(O153:O156)</f>
        <v>1249544.75</v>
      </c>
      <c r="P152" s="33">
        <f>SUM(P153:P156)</f>
        <v>36286480.77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194625.5</v>
      </c>
      <c r="P153" s="28">
        <v>32366200.6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0</v>
      </c>
      <c r="P154" s="28">
        <v>0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1054919.25</v>
      </c>
      <c r="P155" s="28">
        <v>3920280.17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3">
        <f>SUM(O159:O161)</f>
        <v>250860.6</v>
      </c>
      <c r="P158" s="33">
        <f>SUM(P159:P161)</f>
        <v>755012.7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250860.6</v>
      </c>
      <c r="P160" s="28">
        <v>755012.7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3">
        <f>SUM(O164:O165)</f>
        <v>0</v>
      </c>
      <c r="P163" s="33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3">
        <f>O168</f>
        <v>0</v>
      </c>
      <c r="P167" s="33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3">
        <f>SUM(O171:O175)</f>
        <v>0</v>
      </c>
      <c r="P170" s="33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3">
        <f>SUM(O178:O179)</f>
        <v>0</v>
      </c>
      <c r="P177" s="33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3">
        <f>O182+O186+O190</f>
        <v>0</v>
      </c>
      <c r="P181" s="33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3">
        <f>SUM(O183:O184)</f>
        <v>0</v>
      </c>
      <c r="P182" s="33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3">
        <f>SUM(O187:O188)</f>
        <v>0</v>
      </c>
      <c r="P186" s="33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3">
        <f>SUM(O191:O192)</f>
        <v>0</v>
      </c>
      <c r="P190" s="33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3">
        <f>O195+O199+O203+O207+O210</f>
        <v>0</v>
      </c>
      <c r="P194" s="33">
        <f>P195+P199+P203+P207+P210</f>
        <v>0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3">
        <f>SUM(O196:O197)</f>
        <v>0</v>
      </c>
      <c r="P195" s="33">
        <f>SUM(P196:P197)</f>
        <v>0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3">
        <f>SUM(O200:O201)</f>
        <v>0</v>
      </c>
      <c r="P199" s="33">
        <f>SUM(P200:P201)</f>
        <v>0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3">
        <f>SUM(O204:O205)</f>
        <v>0</v>
      </c>
      <c r="P203" s="33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3">
        <f>O208</f>
        <v>0</v>
      </c>
      <c r="P207" s="33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3">
        <f>SUM(O211:O212)</f>
        <v>0</v>
      </c>
      <c r="P210" s="33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3">
        <f>O215+O224+O228+O235+O238+O241</f>
        <v>0</v>
      </c>
      <c r="P214" s="33">
        <f>P215+P224+P228+P235+P238+P241</f>
        <v>1863211.31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3">
        <f>SUM(O216:O223)</f>
        <v>0</v>
      </c>
      <c r="P215" s="33">
        <f>SUM(P216:P223)</f>
        <v>1863211.31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1863211.31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2" t="s">
        <v>388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3">
        <f>SUM(O225:O226)</f>
        <v>0</v>
      </c>
      <c r="P224" s="33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3">
        <f>SUM(O229:O233)</f>
        <v>0</v>
      </c>
      <c r="P228" s="33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3">
        <f>O236</f>
        <v>0</v>
      </c>
      <c r="P235" s="33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3">
        <f>O239</f>
        <v>0</v>
      </c>
      <c r="P238" s="33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3">
        <f>SUM(O242:O249)</f>
        <v>0</v>
      </c>
      <c r="P241" s="33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1">
        <f>SUM(O252:O253)</f>
        <v>0</v>
      </c>
      <c r="P251" s="41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391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3">
        <f>O108+O139+O181+O194+O214+O251</f>
        <v>16616347.819999998</v>
      </c>
      <c r="P254" s="33">
        <f>P108+P139+P181+P194+P214+P251</f>
        <v>102963018.63</v>
      </c>
    </row>
    <row r="255" spans="1:16" ht="12.75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35"/>
      <c r="P255" s="36"/>
    </row>
    <row r="256" spans="1:16" ht="12.75">
      <c r="A256" s="20"/>
      <c r="B256" s="19" t="s">
        <v>395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20" t="s">
        <v>396</v>
      </c>
      <c r="B257" s="21" t="s">
        <v>397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20" t="s">
        <v>398</v>
      </c>
      <c r="B258" s="21" t="s">
        <v>399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>
        <v>2448842.44</v>
      </c>
      <c r="P258" s="28">
        <v>20585634.9</v>
      </c>
    </row>
    <row r="259" spans="1:16" ht="12.75">
      <c r="A259" s="20" t="s">
        <v>400</v>
      </c>
      <c r="B259" s="21" t="s">
        <v>401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7">
        <v>0</v>
      </c>
      <c r="P259" s="28">
        <v>0</v>
      </c>
    </row>
    <row r="260" spans="1:16" ht="12.75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7"/>
      <c r="P260" s="28"/>
    </row>
    <row r="261" spans="1:16" ht="12.75">
      <c r="A261" s="8"/>
      <c r="B261" s="9" t="s">
        <v>392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33">
        <f>O105-O254</f>
        <v>2448842.440000003</v>
      </c>
      <c r="P261" s="33">
        <f>P105-P254</f>
        <v>20585634.900000006</v>
      </c>
    </row>
    <row r="262" spans="1:16" ht="13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29"/>
      <c r="P262" s="30"/>
    </row>
    <row r="267" spans="1:16" ht="12.75">
      <c r="A267" s="6"/>
      <c r="B267" s="12"/>
      <c r="C267" s="12"/>
      <c r="D267" s="14"/>
      <c r="E267" s="12"/>
      <c r="F267" s="12"/>
      <c r="H267" s="6"/>
      <c r="I267" s="6"/>
      <c r="J267" s="40"/>
      <c r="K267" s="6"/>
      <c r="L267" s="6"/>
      <c r="N267" s="12"/>
      <c r="O267" s="37"/>
      <c r="P267" s="31"/>
    </row>
    <row r="268" spans="2:16" ht="12.75">
      <c r="B268" s="53" t="s">
        <v>404</v>
      </c>
      <c r="C268" s="53"/>
      <c r="D268" s="53"/>
      <c r="E268" s="53"/>
      <c r="F268" s="53"/>
      <c r="J268" s="13"/>
      <c r="N268" s="53" t="s">
        <v>405</v>
      </c>
      <c r="O268" s="53"/>
      <c r="P268" s="53"/>
    </row>
    <row r="269" spans="2:16" ht="12.75">
      <c r="B269" s="54" t="s">
        <v>406</v>
      </c>
      <c r="C269" s="54"/>
      <c r="D269" s="54"/>
      <c r="E269" s="54"/>
      <c r="F269" s="54"/>
      <c r="J269" s="13"/>
      <c r="N269" s="54" t="s">
        <v>407</v>
      </c>
      <c r="O269" s="54"/>
      <c r="P269" s="54"/>
    </row>
    <row r="270" ht="15">
      <c r="B270" t="s">
        <v>385</v>
      </c>
    </row>
    <row r="274" spans="6:14" ht="12.75">
      <c r="F274" s="52" t="s">
        <v>408</v>
      </c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6:14" ht="12.75"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6:14" ht="12.75">
      <c r="F277" s="52"/>
      <c r="G277" s="52"/>
      <c r="H277" s="52"/>
      <c r="I277" s="52"/>
      <c r="J277" s="52"/>
      <c r="K277" s="52"/>
      <c r="L277" s="52"/>
      <c r="M277" s="52"/>
      <c r="N277" s="52"/>
    </row>
  </sheetData>
  <sheetProtection/>
  <mergeCells count="8">
    <mergeCell ref="A1:P1"/>
    <mergeCell ref="A2:P2"/>
    <mergeCell ref="A3:P3"/>
    <mergeCell ref="F274:N277"/>
    <mergeCell ref="B268:F268"/>
    <mergeCell ref="B269:F269"/>
    <mergeCell ref="N268:P268"/>
    <mergeCell ref="N269:P269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2019-06-05T18:15:29Z</cp:lastPrinted>
  <dcterms:created xsi:type="dcterms:W3CDTF">2010-12-03T18:40:30Z</dcterms:created>
  <dcterms:modified xsi:type="dcterms:W3CDTF">2019-06-05T18:15:46Z</dcterms:modified>
  <cp:category/>
  <cp:version/>
  <cp:contentType/>
  <cp:contentStatus/>
</cp:coreProperties>
</file>