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3\"/>
    </mc:Choice>
  </mc:AlternateContent>
  <xr:revisionPtr revIDLastSave="0" documentId="13_ncr:1_{4ACA1797-069B-4E9E-B62C-BAEC9D841273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EVENTUAL!$A$1:$Q$61</definedName>
    <definedName name="_xlnm.Print_Area" localSheetId="0">GENERAL!$A$1:$Q$386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Q353" i="1" l="1"/>
  <c r="H61" i="8"/>
  <c r="G61" i="8"/>
  <c r="O383" i="1"/>
  <c r="N383" i="1"/>
  <c r="M383" i="1"/>
  <c r="L383" i="1"/>
  <c r="J383" i="1"/>
  <c r="I383" i="1"/>
  <c r="H383" i="1"/>
  <c r="O61" i="8"/>
  <c r="N61" i="8"/>
  <c r="M61" i="8"/>
  <c r="L61" i="8"/>
  <c r="J61" i="8"/>
  <c r="I61" i="8"/>
  <c r="F381" i="1"/>
  <c r="K381" i="1" s="1"/>
  <c r="P381" i="1"/>
  <c r="F45" i="8"/>
  <c r="F37" i="8"/>
  <c r="K37" i="8" s="1"/>
  <c r="F38" i="8"/>
  <c r="K38" i="8" s="1"/>
  <c r="F39" i="8"/>
  <c r="F40" i="8"/>
  <c r="K40" i="8" s="1"/>
  <c r="F41" i="8"/>
  <c r="K41" i="8" s="1"/>
  <c r="F42" i="8"/>
  <c r="K42" i="8" s="1"/>
  <c r="F43" i="8"/>
  <c r="K43" i="8" s="1"/>
  <c r="F44" i="8"/>
  <c r="K44" i="8" s="1"/>
  <c r="F36" i="8"/>
  <c r="K36" i="8" s="1"/>
  <c r="P37" i="8"/>
  <c r="P38" i="8"/>
  <c r="P39" i="8"/>
  <c r="P40" i="8"/>
  <c r="P41" i="8"/>
  <c r="P42" i="8"/>
  <c r="P43" i="8"/>
  <c r="P44" i="8"/>
  <c r="P45" i="8"/>
  <c r="K39" i="8"/>
  <c r="K45" i="8"/>
  <c r="P36" i="8"/>
  <c r="P49" i="8"/>
  <c r="P50" i="8"/>
  <c r="P51" i="8"/>
  <c r="P52" i="8"/>
  <c r="P53" i="8"/>
  <c r="P54" i="8"/>
  <c r="P55" i="8"/>
  <c r="P56" i="8"/>
  <c r="P57" i="8"/>
  <c r="P58" i="8"/>
  <c r="P59" i="8"/>
  <c r="P60" i="8"/>
  <c r="F48" i="8"/>
  <c r="F49" i="8"/>
  <c r="K49" i="8" s="1"/>
  <c r="F50" i="8"/>
  <c r="K50" i="8" s="1"/>
  <c r="F51" i="8"/>
  <c r="K51" i="8" s="1"/>
  <c r="F52" i="8"/>
  <c r="K52" i="8" s="1"/>
  <c r="F53" i="8"/>
  <c r="K53" i="8" s="1"/>
  <c r="F54" i="8"/>
  <c r="K54" i="8" s="1"/>
  <c r="F55" i="8"/>
  <c r="K55" i="8" s="1"/>
  <c r="F56" i="8"/>
  <c r="K56" i="8" s="1"/>
  <c r="F57" i="8"/>
  <c r="K57" i="8" s="1"/>
  <c r="F58" i="8"/>
  <c r="K58" i="8" s="1"/>
  <c r="F59" i="8"/>
  <c r="K59" i="8" s="1"/>
  <c r="F60" i="8"/>
  <c r="K60" i="8" s="1"/>
  <c r="P47" i="8"/>
  <c r="P48" i="8"/>
  <c r="P46" i="8"/>
  <c r="K48" i="8"/>
  <c r="F47" i="8"/>
  <c r="F46" i="8"/>
  <c r="K46" i="8" s="1"/>
  <c r="Q38" i="8" l="1"/>
  <c r="Q59" i="8"/>
  <c r="Q58" i="8"/>
  <c r="Q381" i="1"/>
  <c r="Q55" i="8"/>
  <c r="Q51" i="8"/>
  <c r="Q44" i="8"/>
  <c r="Q45" i="8"/>
  <c r="Q43" i="8"/>
  <c r="Q42" i="8"/>
  <c r="Q41" i="8"/>
  <c r="Q40" i="8"/>
  <c r="Q39" i="8"/>
  <c r="Q37" i="8"/>
  <c r="Q36" i="8"/>
  <c r="Q46" i="8"/>
  <c r="Q57" i="8"/>
  <c r="Q53" i="8"/>
  <c r="Q54" i="8"/>
  <c r="Q50" i="8"/>
  <c r="Q60" i="8"/>
  <c r="Q56" i="8"/>
  <c r="Q52" i="8"/>
  <c r="Q49" i="8"/>
  <c r="Q48" i="8"/>
  <c r="K47" i="8"/>
  <c r="Q47" i="8" l="1"/>
  <c r="P32" i="8" l="1"/>
  <c r="P33" i="8"/>
  <c r="P34" i="8"/>
  <c r="P35" i="8"/>
  <c r="F32" i="8"/>
  <c r="K32" i="8" s="1"/>
  <c r="F33" i="8"/>
  <c r="K33" i="8" s="1"/>
  <c r="F34" i="8"/>
  <c r="K34" i="8" s="1"/>
  <c r="F35" i="8"/>
  <c r="K35" i="8" s="1"/>
  <c r="P30" i="8"/>
  <c r="F30" i="8"/>
  <c r="K30" i="8" s="1"/>
  <c r="P31" i="8"/>
  <c r="Q33" i="8" l="1"/>
  <c r="Q32" i="8"/>
  <c r="Q34" i="8"/>
  <c r="Q35" i="8"/>
  <c r="Q30" i="8"/>
  <c r="F31" i="8"/>
  <c r="K31" i="8" s="1"/>
  <c r="Q31" i="8" s="1"/>
  <c r="P45" i="1" l="1"/>
  <c r="F382" i="1"/>
  <c r="K382" i="1" s="1"/>
  <c r="F380" i="1"/>
  <c r="K380" i="1" s="1"/>
  <c r="F379" i="1"/>
  <c r="K379" i="1" s="1"/>
  <c r="F378" i="1"/>
  <c r="K378" i="1" s="1"/>
  <c r="F377" i="1"/>
  <c r="F376" i="1"/>
  <c r="K376" i="1" s="1"/>
  <c r="F375" i="1"/>
  <c r="K375" i="1" s="1"/>
  <c r="F374" i="1"/>
  <c r="K374" i="1" s="1"/>
  <c r="F373" i="1"/>
  <c r="K373" i="1" s="1"/>
  <c r="F372" i="1"/>
  <c r="K372" i="1" s="1"/>
  <c r="F371" i="1"/>
  <c r="K371" i="1" s="1"/>
  <c r="F370" i="1"/>
  <c r="K370" i="1" s="1"/>
  <c r="F369" i="1"/>
  <c r="K369" i="1" s="1"/>
  <c r="F368" i="1"/>
  <c r="K368" i="1" s="1"/>
  <c r="F367" i="1"/>
  <c r="K367" i="1" s="1"/>
  <c r="F366" i="1"/>
  <c r="K366" i="1" s="1"/>
  <c r="F365" i="1"/>
  <c r="K365" i="1" s="1"/>
  <c r="F364" i="1"/>
  <c r="K364" i="1" s="1"/>
  <c r="F363" i="1"/>
  <c r="K363" i="1" s="1"/>
  <c r="F362" i="1"/>
  <c r="K362" i="1" s="1"/>
  <c r="F361" i="1"/>
  <c r="K361" i="1" s="1"/>
  <c r="F360" i="1"/>
  <c r="K377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2" i="1"/>
  <c r="P21" i="1"/>
  <c r="P22" i="1"/>
  <c r="P24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8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2" i="1"/>
  <c r="P83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12" i="1"/>
  <c r="P115" i="1"/>
  <c r="P116" i="1"/>
  <c r="P117" i="1"/>
  <c r="P118" i="1"/>
  <c r="P119" i="1"/>
  <c r="P120" i="1"/>
  <c r="P121" i="1"/>
  <c r="P122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41" i="1"/>
  <c r="P143" i="1"/>
  <c r="P144" i="1"/>
  <c r="P147" i="1"/>
  <c r="P149" i="1"/>
  <c r="P150" i="1"/>
  <c r="P151" i="1"/>
  <c r="P152" i="1"/>
  <c r="P153" i="1"/>
  <c r="P154" i="1"/>
  <c r="P157" i="1"/>
  <c r="P158" i="1"/>
  <c r="P159" i="1"/>
  <c r="P161" i="1"/>
  <c r="P162" i="1"/>
  <c r="P165" i="1"/>
  <c r="P166" i="1"/>
  <c r="P167" i="1"/>
  <c r="P169" i="1"/>
  <c r="P170" i="1"/>
  <c r="P171" i="1"/>
  <c r="P172" i="1"/>
  <c r="P173" i="1"/>
  <c r="P174" i="1"/>
  <c r="P175" i="1"/>
  <c r="P177" i="1"/>
  <c r="P180" i="1"/>
  <c r="P181" i="1"/>
  <c r="P185" i="1"/>
  <c r="P186" i="1"/>
  <c r="P190" i="1"/>
  <c r="P191" i="1"/>
  <c r="P192" i="1"/>
  <c r="P193" i="1"/>
  <c r="P194" i="1"/>
  <c r="P195" i="1"/>
  <c r="P198" i="1"/>
  <c r="P199" i="1"/>
  <c r="P200" i="1"/>
  <c r="P201" i="1"/>
  <c r="P205" i="1"/>
  <c r="P206" i="1"/>
  <c r="P214" i="1"/>
  <c r="P215" i="1"/>
  <c r="P216" i="1"/>
  <c r="P217" i="1"/>
  <c r="P218" i="1"/>
  <c r="P222" i="1"/>
  <c r="P223" i="1"/>
  <c r="P224" i="1"/>
  <c r="P225" i="1"/>
  <c r="P226" i="1"/>
  <c r="P228" i="1"/>
  <c r="P229" i="1"/>
  <c r="P230" i="1"/>
  <c r="P231" i="1"/>
  <c r="P232" i="1"/>
  <c r="P233" i="1"/>
  <c r="P234" i="1"/>
  <c r="P235" i="1"/>
  <c r="P236" i="1"/>
  <c r="P240" i="1"/>
  <c r="P242" i="1"/>
  <c r="P243" i="1"/>
  <c r="P244" i="1"/>
  <c r="P245" i="1"/>
  <c r="P246" i="1"/>
  <c r="P247" i="1"/>
  <c r="P252" i="1"/>
  <c r="P255" i="1"/>
  <c r="P256" i="1"/>
  <c r="P257" i="1"/>
  <c r="P258" i="1"/>
  <c r="P261" i="1"/>
  <c r="P262" i="1"/>
  <c r="P266" i="1"/>
  <c r="P267" i="1"/>
  <c r="P268" i="1"/>
  <c r="P269" i="1"/>
  <c r="P271" i="1"/>
  <c r="P272" i="1"/>
  <c r="P273" i="1"/>
  <c r="P274" i="1"/>
  <c r="P278" i="1"/>
  <c r="P280" i="1"/>
  <c r="P281" i="1"/>
  <c r="P282" i="1"/>
  <c r="P284" i="1"/>
  <c r="P288" i="1"/>
  <c r="P291" i="1"/>
  <c r="P294" i="1"/>
  <c r="P296" i="1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Q367" i="1" l="1"/>
  <c r="Q371" i="1"/>
  <c r="F383" i="1"/>
  <c r="Q378" i="1"/>
  <c r="Q361" i="1"/>
  <c r="Q365" i="1"/>
  <c r="Q362" i="1"/>
  <c r="Q374" i="1"/>
  <c r="Q363" i="1"/>
  <c r="Q375" i="1"/>
  <c r="Q379" i="1"/>
  <c r="Q372" i="1"/>
  <c r="Q364" i="1"/>
  <c r="Q368" i="1"/>
  <c r="Q376" i="1"/>
  <c r="Q380" i="1"/>
  <c r="Q369" i="1"/>
  <c r="Q373" i="1"/>
  <c r="Q382" i="1"/>
  <c r="Q377" i="1"/>
  <c r="Q366" i="1"/>
  <c r="Q370" i="1"/>
  <c r="P4" i="8" l="1"/>
  <c r="P61" i="8" s="1"/>
  <c r="F21" i="1"/>
  <c r="K21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 s="1"/>
  <c r="F31" i="1"/>
  <c r="K31" i="1" s="1"/>
  <c r="F32" i="1"/>
  <c r="K32" i="1" s="1"/>
  <c r="F33" i="1"/>
  <c r="K33" i="1" s="1"/>
  <c r="F34" i="1"/>
  <c r="K34" i="1" s="1"/>
  <c r="F35" i="1"/>
  <c r="K35" i="1" s="1"/>
  <c r="F36" i="1"/>
  <c r="K36" i="1" s="1"/>
  <c r="F37" i="1"/>
  <c r="K37" i="1" s="1"/>
  <c r="F38" i="1"/>
  <c r="K38" i="1" s="1"/>
  <c r="F39" i="1"/>
  <c r="K39" i="1" s="1"/>
  <c r="F40" i="1"/>
  <c r="K40" i="1" s="1"/>
  <c r="F41" i="1"/>
  <c r="K41" i="1" s="1"/>
  <c r="F42" i="1"/>
  <c r="K42" i="1" s="1"/>
  <c r="F43" i="1"/>
  <c r="K43" i="1" s="1"/>
  <c r="F44" i="1"/>
  <c r="K44" i="1" s="1"/>
  <c r="F45" i="1"/>
  <c r="K45" i="1" s="1"/>
  <c r="F46" i="1"/>
  <c r="K46" i="1" s="1"/>
  <c r="F47" i="1"/>
  <c r="K47" i="1" s="1"/>
  <c r="F48" i="1"/>
  <c r="K48" i="1" s="1"/>
  <c r="F49" i="1"/>
  <c r="K49" i="1" s="1"/>
  <c r="F50" i="1"/>
  <c r="K50" i="1" s="1"/>
  <c r="F51" i="1"/>
  <c r="K51" i="1" s="1"/>
  <c r="F52" i="1"/>
  <c r="K52" i="1" s="1"/>
  <c r="Q52" i="1" s="1"/>
  <c r="F53" i="1"/>
  <c r="K53" i="1" s="1"/>
  <c r="F54" i="1"/>
  <c r="K54" i="1" s="1"/>
  <c r="F55" i="1"/>
  <c r="K55" i="1" s="1"/>
  <c r="F56" i="1"/>
  <c r="K56" i="1" s="1"/>
  <c r="F57" i="1"/>
  <c r="K57" i="1" s="1"/>
  <c r="F58" i="1"/>
  <c r="K58" i="1" s="1"/>
  <c r="F59" i="1"/>
  <c r="K59" i="1" s="1"/>
  <c r="F60" i="1"/>
  <c r="K60" i="1" s="1"/>
  <c r="F61" i="1"/>
  <c r="K61" i="1" s="1"/>
  <c r="F62" i="1"/>
  <c r="K62" i="1" s="1"/>
  <c r="F63" i="1"/>
  <c r="K63" i="1" s="1"/>
  <c r="F64" i="1"/>
  <c r="K64" i="1" s="1"/>
  <c r="F65" i="1"/>
  <c r="K65" i="1" s="1"/>
  <c r="F66" i="1"/>
  <c r="K66" i="1" s="1"/>
  <c r="F67" i="1"/>
  <c r="K67" i="1" s="1"/>
  <c r="F68" i="1"/>
  <c r="K68" i="1" s="1"/>
  <c r="F69" i="1"/>
  <c r="K69" i="1" s="1"/>
  <c r="F70" i="1"/>
  <c r="K70" i="1" s="1"/>
  <c r="F71" i="1"/>
  <c r="K71" i="1" s="1"/>
  <c r="F72" i="1"/>
  <c r="K72" i="1" s="1"/>
  <c r="F73" i="1"/>
  <c r="K73" i="1" s="1"/>
  <c r="F74" i="1"/>
  <c r="K74" i="1" s="1"/>
  <c r="F75" i="1"/>
  <c r="K75" i="1" s="1"/>
  <c r="F76" i="1"/>
  <c r="K76" i="1" s="1"/>
  <c r="F77" i="1"/>
  <c r="K77" i="1" s="1"/>
  <c r="F78" i="1"/>
  <c r="K78" i="1" s="1"/>
  <c r="F79" i="1"/>
  <c r="K79" i="1" s="1"/>
  <c r="F80" i="1"/>
  <c r="K80" i="1" s="1"/>
  <c r="F81" i="1"/>
  <c r="K81" i="1" s="1"/>
  <c r="F82" i="1"/>
  <c r="K82" i="1" s="1"/>
  <c r="F83" i="1"/>
  <c r="K83" i="1" s="1"/>
  <c r="F84" i="1"/>
  <c r="K84" i="1" s="1"/>
  <c r="F85" i="1"/>
  <c r="K85" i="1" s="1"/>
  <c r="F86" i="1"/>
  <c r="K86" i="1" s="1"/>
  <c r="F87" i="1"/>
  <c r="K87" i="1" s="1"/>
  <c r="F88" i="1"/>
  <c r="K88" i="1" s="1"/>
  <c r="F89" i="1"/>
  <c r="K89" i="1" s="1"/>
  <c r="F90" i="1"/>
  <c r="K90" i="1" s="1"/>
  <c r="F91" i="1"/>
  <c r="K91" i="1" s="1"/>
  <c r="F92" i="1"/>
  <c r="K92" i="1" s="1"/>
  <c r="F93" i="1"/>
  <c r="K93" i="1" s="1"/>
  <c r="F94" i="1"/>
  <c r="K94" i="1" s="1"/>
  <c r="F95" i="1"/>
  <c r="K95" i="1" s="1"/>
  <c r="F96" i="1"/>
  <c r="K96" i="1" s="1"/>
  <c r="F97" i="1"/>
  <c r="K97" i="1" s="1"/>
  <c r="F98" i="1"/>
  <c r="K98" i="1" s="1"/>
  <c r="F99" i="1"/>
  <c r="K99" i="1" s="1"/>
  <c r="F100" i="1"/>
  <c r="K100" i="1" s="1"/>
  <c r="F101" i="1"/>
  <c r="K101" i="1" s="1"/>
  <c r="F102" i="1"/>
  <c r="K102" i="1" s="1"/>
  <c r="F103" i="1"/>
  <c r="K103" i="1" s="1"/>
  <c r="F104" i="1"/>
  <c r="K104" i="1" s="1"/>
  <c r="F105" i="1"/>
  <c r="K105" i="1" s="1"/>
  <c r="F106" i="1"/>
  <c r="K106" i="1" s="1"/>
  <c r="F107" i="1"/>
  <c r="K107" i="1" s="1"/>
  <c r="F108" i="1"/>
  <c r="K108" i="1" s="1"/>
  <c r="F109" i="1"/>
  <c r="K109" i="1" s="1"/>
  <c r="F110" i="1"/>
  <c r="K110" i="1" s="1"/>
  <c r="F111" i="1"/>
  <c r="K111" i="1" s="1"/>
  <c r="F112" i="1"/>
  <c r="K112" i="1" s="1"/>
  <c r="F113" i="1"/>
  <c r="K113" i="1" s="1"/>
  <c r="F114" i="1"/>
  <c r="K114" i="1" s="1"/>
  <c r="F115" i="1"/>
  <c r="K115" i="1" s="1"/>
  <c r="F116" i="1"/>
  <c r="K116" i="1" s="1"/>
  <c r="F117" i="1"/>
  <c r="K117" i="1" s="1"/>
  <c r="F118" i="1"/>
  <c r="K118" i="1" s="1"/>
  <c r="F119" i="1"/>
  <c r="K119" i="1" s="1"/>
  <c r="F120" i="1"/>
  <c r="K120" i="1" s="1"/>
  <c r="F121" i="1"/>
  <c r="K121" i="1" s="1"/>
  <c r="F122" i="1"/>
  <c r="K122" i="1" s="1"/>
  <c r="F123" i="1"/>
  <c r="K123" i="1" s="1"/>
  <c r="F124" i="1"/>
  <c r="K124" i="1" s="1"/>
  <c r="F125" i="1"/>
  <c r="K125" i="1" s="1"/>
  <c r="F126" i="1"/>
  <c r="K126" i="1" s="1"/>
  <c r="F127" i="1"/>
  <c r="K127" i="1" s="1"/>
  <c r="F128" i="1"/>
  <c r="K128" i="1" s="1"/>
  <c r="F129" i="1"/>
  <c r="K129" i="1" s="1"/>
  <c r="F130" i="1"/>
  <c r="K130" i="1" s="1"/>
  <c r="F131" i="1"/>
  <c r="K131" i="1" s="1"/>
  <c r="F132" i="1"/>
  <c r="K132" i="1" s="1"/>
  <c r="F133" i="1"/>
  <c r="K133" i="1" s="1"/>
  <c r="F134" i="1"/>
  <c r="K134" i="1" s="1"/>
  <c r="F135" i="1"/>
  <c r="K135" i="1" s="1"/>
  <c r="F136" i="1"/>
  <c r="K136" i="1" s="1"/>
  <c r="F137" i="1"/>
  <c r="K137" i="1" s="1"/>
  <c r="F138" i="1"/>
  <c r="K138" i="1" s="1"/>
  <c r="F139" i="1"/>
  <c r="K139" i="1" s="1"/>
  <c r="F140" i="1"/>
  <c r="K140" i="1" s="1"/>
  <c r="F141" i="1"/>
  <c r="K141" i="1" s="1"/>
  <c r="F142" i="1"/>
  <c r="K142" i="1" s="1"/>
  <c r="F143" i="1"/>
  <c r="K143" i="1" s="1"/>
  <c r="F144" i="1"/>
  <c r="K144" i="1" s="1"/>
  <c r="F145" i="1"/>
  <c r="K145" i="1" s="1"/>
  <c r="F146" i="1"/>
  <c r="K146" i="1" s="1"/>
  <c r="F147" i="1"/>
  <c r="K147" i="1" s="1"/>
  <c r="F148" i="1"/>
  <c r="K148" i="1" s="1"/>
  <c r="F149" i="1"/>
  <c r="K149" i="1" s="1"/>
  <c r="F150" i="1"/>
  <c r="K150" i="1" s="1"/>
  <c r="F151" i="1"/>
  <c r="K151" i="1" s="1"/>
  <c r="F152" i="1"/>
  <c r="K152" i="1" s="1"/>
  <c r="F153" i="1"/>
  <c r="K153" i="1" s="1"/>
  <c r="F154" i="1"/>
  <c r="K154" i="1" s="1"/>
  <c r="F155" i="1"/>
  <c r="K155" i="1" s="1"/>
  <c r="F156" i="1"/>
  <c r="K156" i="1" s="1"/>
  <c r="F157" i="1"/>
  <c r="K157" i="1" s="1"/>
  <c r="F158" i="1"/>
  <c r="K158" i="1" s="1"/>
  <c r="F159" i="1"/>
  <c r="K159" i="1" s="1"/>
  <c r="F160" i="1"/>
  <c r="K160" i="1" s="1"/>
  <c r="F161" i="1"/>
  <c r="K161" i="1" s="1"/>
  <c r="F162" i="1"/>
  <c r="K162" i="1" s="1"/>
  <c r="F163" i="1"/>
  <c r="K163" i="1" s="1"/>
  <c r="F164" i="1"/>
  <c r="K164" i="1" s="1"/>
  <c r="F165" i="1"/>
  <c r="K165" i="1" s="1"/>
  <c r="F166" i="1"/>
  <c r="K166" i="1" s="1"/>
  <c r="F167" i="1"/>
  <c r="K167" i="1" s="1"/>
  <c r="F168" i="1"/>
  <c r="K168" i="1" s="1"/>
  <c r="F169" i="1"/>
  <c r="K169" i="1" s="1"/>
  <c r="F170" i="1"/>
  <c r="K170" i="1" s="1"/>
  <c r="F171" i="1"/>
  <c r="K171" i="1" s="1"/>
  <c r="F172" i="1"/>
  <c r="K172" i="1" s="1"/>
  <c r="F173" i="1"/>
  <c r="K173" i="1" s="1"/>
  <c r="F174" i="1"/>
  <c r="K174" i="1" s="1"/>
  <c r="F175" i="1"/>
  <c r="K175" i="1" s="1"/>
  <c r="F176" i="1"/>
  <c r="K176" i="1" s="1"/>
  <c r="F177" i="1"/>
  <c r="K177" i="1" s="1"/>
  <c r="F178" i="1"/>
  <c r="K178" i="1" s="1"/>
  <c r="F179" i="1"/>
  <c r="K179" i="1" s="1"/>
  <c r="F180" i="1"/>
  <c r="K180" i="1" s="1"/>
  <c r="F181" i="1"/>
  <c r="K181" i="1" s="1"/>
  <c r="F182" i="1"/>
  <c r="K182" i="1" s="1"/>
  <c r="F183" i="1"/>
  <c r="K183" i="1" s="1"/>
  <c r="F184" i="1"/>
  <c r="K184" i="1" s="1"/>
  <c r="F185" i="1"/>
  <c r="K185" i="1" s="1"/>
  <c r="F186" i="1"/>
  <c r="K186" i="1" s="1"/>
  <c r="F187" i="1"/>
  <c r="K187" i="1" s="1"/>
  <c r="F188" i="1"/>
  <c r="K188" i="1" s="1"/>
  <c r="F189" i="1"/>
  <c r="K189" i="1" s="1"/>
  <c r="F190" i="1"/>
  <c r="K190" i="1" s="1"/>
  <c r="F191" i="1"/>
  <c r="K191" i="1" s="1"/>
  <c r="F192" i="1"/>
  <c r="K192" i="1" s="1"/>
  <c r="F193" i="1"/>
  <c r="K193" i="1" s="1"/>
  <c r="F194" i="1"/>
  <c r="K194" i="1" s="1"/>
  <c r="F195" i="1"/>
  <c r="K195" i="1" s="1"/>
  <c r="F196" i="1"/>
  <c r="K196" i="1" s="1"/>
  <c r="F197" i="1"/>
  <c r="K197" i="1" s="1"/>
  <c r="F198" i="1"/>
  <c r="K198" i="1" s="1"/>
  <c r="F199" i="1"/>
  <c r="K199" i="1" s="1"/>
  <c r="F200" i="1"/>
  <c r="K200" i="1" s="1"/>
  <c r="F201" i="1"/>
  <c r="K201" i="1" s="1"/>
  <c r="F202" i="1"/>
  <c r="K202" i="1" s="1"/>
  <c r="F203" i="1"/>
  <c r="K203" i="1" s="1"/>
  <c r="F204" i="1"/>
  <c r="K204" i="1" s="1"/>
  <c r="F205" i="1"/>
  <c r="K205" i="1" s="1"/>
  <c r="F206" i="1"/>
  <c r="K206" i="1" s="1"/>
  <c r="F207" i="1"/>
  <c r="K207" i="1" s="1"/>
  <c r="F208" i="1"/>
  <c r="K208" i="1" s="1"/>
  <c r="F209" i="1"/>
  <c r="K209" i="1" s="1"/>
  <c r="F210" i="1"/>
  <c r="K210" i="1" s="1"/>
  <c r="F211" i="1"/>
  <c r="K211" i="1" s="1"/>
  <c r="F212" i="1"/>
  <c r="K212" i="1" s="1"/>
  <c r="F213" i="1"/>
  <c r="K213" i="1" s="1"/>
  <c r="F214" i="1"/>
  <c r="K214" i="1" s="1"/>
  <c r="F215" i="1"/>
  <c r="K215" i="1" s="1"/>
  <c r="F216" i="1"/>
  <c r="K216" i="1" s="1"/>
  <c r="F217" i="1"/>
  <c r="K217" i="1" s="1"/>
  <c r="F218" i="1"/>
  <c r="K218" i="1" s="1"/>
  <c r="F219" i="1"/>
  <c r="K219" i="1" s="1"/>
  <c r="F220" i="1"/>
  <c r="K220" i="1" s="1"/>
  <c r="F221" i="1"/>
  <c r="K221" i="1" s="1"/>
  <c r="F222" i="1"/>
  <c r="K222" i="1" s="1"/>
  <c r="F223" i="1"/>
  <c r="K223" i="1" s="1"/>
  <c r="F224" i="1"/>
  <c r="K224" i="1" s="1"/>
  <c r="F225" i="1"/>
  <c r="K225" i="1" s="1"/>
  <c r="F226" i="1"/>
  <c r="K226" i="1" s="1"/>
  <c r="F227" i="1"/>
  <c r="K227" i="1" s="1"/>
  <c r="F228" i="1"/>
  <c r="K228" i="1" s="1"/>
  <c r="F229" i="1"/>
  <c r="K229" i="1" s="1"/>
  <c r="F230" i="1"/>
  <c r="K230" i="1" s="1"/>
  <c r="F231" i="1"/>
  <c r="K231" i="1" s="1"/>
  <c r="F232" i="1"/>
  <c r="K232" i="1" s="1"/>
  <c r="F233" i="1"/>
  <c r="K233" i="1" s="1"/>
  <c r="F234" i="1"/>
  <c r="K234" i="1" s="1"/>
  <c r="F235" i="1"/>
  <c r="K235" i="1" s="1"/>
  <c r="F236" i="1"/>
  <c r="K236" i="1" s="1"/>
  <c r="F237" i="1"/>
  <c r="K237" i="1" s="1"/>
  <c r="F238" i="1"/>
  <c r="K238" i="1" s="1"/>
  <c r="F239" i="1"/>
  <c r="K239" i="1" s="1"/>
  <c r="F240" i="1"/>
  <c r="K240" i="1" s="1"/>
  <c r="F241" i="1"/>
  <c r="F242" i="1"/>
  <c r="K242" i="1" s="1"/>
  <c r="F243" i="1"/>
  <c r="K243" i="1" s="1"/>
  <c r="F244" i="1"/>
  <c r="K244" i="1" s="1"/>
  <c r="F245" i="1"/>
  <c r="K245" i="1" s="1"/>
  <c r="F246" i="1"/>
  <c r="K246" i="1" s="1"/>
  <c r="F247" i="1"/>
  <c r="K247" i="1" s="1"/>
  <c r="F248" i="1"/>
  <c r="K248" i="1" s="1"/>
  <c r="F249" i="1"/>
  <c r="F250" i="1"/>
  <c r="F251" i="1"/>
  <c r="K251" i="1" s="1"/>
  <c r="F252" i="1"/>
  <c r="K252" i="1" s="1"/>
  <c r="F253" i="1"/>
  <c r="K253" i="1" s="1"/>
  <c r="F254" i="1"/>
  <c r="K254" i="1" s="1"/>
  <c r="F255" i="1"/>
  <c r="K255" i="1" s="1"/>
  <c r="F256" i="1"/>
  <c r="K256" i="1" s="1"/>
  <c r="F257" i="1"/>
  <c r="K257" i="1" s="1"/>
  <c r="F258" i="1"/>
  <c r="K258" i="1" s="1"/>
  <c r="F259" i="1"/>
  <c r="F260" i="1"/>
  <c r="K260" i="1" s="1"/>
  <c r="F261" i="1"/>
  <c r="K261" i="1" s="1"/>
  <c r="F262" i="1"/>
  <c r="K262" i="1" s="1"/>
  <c r="F263" i="1"/>
  <c r="K263" i="1" s="1"/>
  <c r="F264" i="1"/>
  <c r="K264" i="1" s="1"/>
  <c r="F265" i="1"/>
  <c r="K265" i="1" s="1"/>
  <c r="F266" i="1"/>
  <c r="K266" i="1" s="1"/>
  <c r="F267" i="1"/>
  <c r="K267" i="1" s="1"/>
  <c r="F268" i="1"/>
  <c r="K268" i="1" s="1"/>
  <c r="F269" i="1"/>
  <c r="K269" i="1" s="1"/>
  <c r="F270" i="1"/>
  <c r="K270" i="1" s="1"/>
  <c r="F271" i="1"/>
  <c r="K271" i="1" s="1"/>
  <c r="F272" i="1"/>
  <c r="K272" i="1" s="1"/>
  <c r="F273" i="1"/>
  <c r="K273" i="1" s="1"/>
  <c r="F274" i="1"/>
  <c r="K274" i="1" s="1"/>
  <c r="F275" i="1"/>
  <c r="K275" i="1" s="1"/>
  <c r="F276" i="1"/>
  <c r="K276" i="1" s="1"/>
  <c r="F277" i="1"/>
  <c r="K277" i="1" s="1"/>
  <c r="F278" i="1"/>
  <c r="K278" i="1" s="1"/>
  <c r="F279" i="1"/>
  <c r="K279" i="1" s="1"/>
  <c r="F280" i="1"/>
  <c r="K280" i="1" s="1"/>
  <c r="F281" i="1"/>
  <c r="K281" i="1" s="1"/>
  <c r="F282" i="1"/>
  <c r="K282" i="1" s="1"/>
  <c r="F283" i="1"/>
  <c r="K283" i="1" s="1"/>
  <c r="F284" i="1"/>
  <c r="K284" i="1" s="1"/>
  <c r="F285" i="1"/>
  <c r="K285" i="1" s="1"/>
  <c r="F286" i="1"/>
  <c r="K286" i="1" s="1"/>
  <c r="F287" i="1"/>
  <c r="K287" i="1" s="1"/>
  <c r="F288" i="1"/>
  <c r="K288" i="1" s="1"/>
  <c r="F289" i="1"/>
  <c r="K289" i="1" s="1"/>
  <c r="F290" i="1"/>
  <c r="K290" i="1" s="1"/>
  <c r="F291" i="1"/>
  <c r="K291" i="1" s="1"/>
  <c r="F292" i="1"/>
  <c r="K292" i="1" s="1"/>
  <c r="F293" i="1"/>
  <c r="K293" i="1" s="1"/>
  <c r="F294" i="1"/>
  <c r="K294" i="1" s="1"/>
  <c r="F295" i="1"/>
  <c r="K295" i="1" s="1"/>
  <c r="F296" i="1"/>
  <c r="K296" i="1" s="1"/>
  <c r="F297" i="1"/>
  <c r="K297" i="1" s="1"/>
  <c r="F298" i="1"/>
  <c r="K298" i="1" s="1"/>
  <c r="F299" i="1"/>
  <c r="K299" i="1" s="1"/>
  <c r="P360" i="1"/>
  <c r="P383" i="1" s="1"/>
  <c r="M353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08" i="1"/>
  <c r="P5" i="1"/>
  <c r="P20" i="1"/>
  <c r="P4" i="1"/>
  <c r="P13" i="1"/>
  <c r="P12" i="1"/>
  <c r="P11" i="1"/>
  <c r="P10" i="1"/>
  <c r="P9" i="1"/>
  <c r="P7" i="1"/>
  <c r="P6" i="1"/>
  <c r="O353" i="1"/>
  <c r="N353" i="1"/>
  <c r="L353" i="1"/>
  <c r="J353" i="1"/>
  <c r="I353" i="1"/>
  <c r="H353" i="1"/>
  <c r="G353" i="1"/>
  <c r="O300" i="1"/>
  <c r="L300" i="1"/>
  <c r="I300" i="1"/>
  <c r="H300" i="1"/>
  <c r="F28" i="8"/>
  <c r="K28" i="8" s="1"/>
  <c r="F29" i="8"/>
  <c r="K29" i="8" s="1"/>
  <c r="N259" i="1" l="1"/>
  <c r="P259" i="1" s="1"/>
  <c r="K259" i="1"/>
  <c r="N250" i="1"/>
  <c r="P250" i="1" s="1"/>
  <c r="K250" i="1"/>
  <c r="N249" i="1"/>
  <c r="P249" i="1" s="1"/>
  <c r="K249" i="1"/>
  <c r="N241" i="1"/>
  <c r="P241" i="1" s="1"/>
  <c r="K241" i="1"/>
  <c r="P353" i="1"/>
  <c r="Q28" i="8"/>
  <c r="Q29" i="8"/>
  <c r="F25" i="8" l="1"/>
  <c r="F26" i="8"/>
  <c r="K26" i="8" s="1"/>
  <c r="F27" i="8"/>
  <c r="K27" i="8" s="1"/>
  <c r="K25" i="8" l="1"/>
  <c r="Q25" i="8" s="1"/>
  <c r="Q26" i="8"/>
  <c r="Q27" i="8"/>
  <c r="F24" i="8"/>
  <c r="K24" i="8" s="1"/>
  <c r="Q24" i="8" l="1"/>
  <c r="F315" i="1"/>
  <c r="K315" i="1" s="1"/>
  <c r="F346" i="1"/>
  <c r="K346" i="1" s="1"/>
  <c r="Q346" i="1" s="1"/>
  <c r="F347" i="1"/>
  <c r="K347" i="1" s="1"/>
  <c r="F348" i="1"/>
  <c r="K348" i="1" s="1"/>
  <c r="F352" i="1"/>
  <c r="K352" i="1" s="1"/>
  <c r="Q347" i="1" l="1"/>
  <c r="Q315" i="1"/>
  <c r="Q348" i="1"/>
  <c r="Q352" i="1"/>
  <c r="N146" i="1" l="1"/>
  <c r="P146" i="1" s="1"/>
  <c r="Q146" i="1" l="1"/>
  <c r="F8" i="8" l="1"/>
  <c r="K8" i="8" l="1"/>
  <c r="F23" i="8"/>
  <c r="K23" i="8" l="1"/>
  <c r="Q23" i="8" s="1"/>
  <c r="Q8" i="8"/>
  <c r="F338" i="1"/>
  <c r="M14" i="1" l="1"/>
  <c r="G300" i="1"/>
  <c r="F4" i="8" l="1"/>
  <c r="F5" i="8"/>
  <c r="K5" i="8" s="1"/>
  <c r="Q5" i="8" s="1"/>
  <c r="F6" i="8"/>
  <c r="F7" i="8"/>
  <c r="K7" i="8" s="1"/>
  <c r="F9" i="8"/>
  <c r="K9" i="8" s="1"/>
  <c r="Q9" i="8" s="1"/>
  <c r="F10" i="8"/>
  <c r="K10" i="8" s="1"/>
  <c r="Q10" i="8" s="1"/>
  <c r="F11" i="8"/>
  <c r="K11" i="8" s="1"/>
  <c r="F12" i="8"/>
  <c r="K12" i="8" s="1"/>
  <c r="F13" i="8"/>
  <c r="K13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61" i="8" l="1"/>
  <c r="K6" i="8"/>
  <c r="Q6" i="8" s="1"/>
  <c r="K4" i="8"/>
  <c r="K61" i="8" s="1"/>
  <c r="Q4" i="8" l="1"/>
  <c r="Q30" i="1"/>
  <c r="K338" i="1" l="1"/>
  <c r="Q338" i="1" s="1"/>
  <c r="Q159" i="1" l="1"/>
  <c r="Q22" i="8" l="1"/>
  <c r="F342" i="1" l="1"/>
  <c r="K342" i="1" s="1"/>
  <c r="Q274" i="1" l="1"/>
  <c r="Q342" i="1"/>
  <c r="F334" i="1" l="1"/>
  <c r="K334" i="1" s="1"/>
  <c r="Q17" i="8" l="1"/>
  <c r="Q19" i="8" l="1"/>
  <c r="Q18" i="8" l="1"/>
  <c r="Q16" i="8"/>
  <c r="Q241" i="1" l="1"/>
  <c r="Q201" i="1" l="1"/>
  <c r="Q13" i="8" l="1"/>
  <c r="L14" i="1" l="1"/>
  <c r="L386" i="1" l="1"/>
  <c r="Q21" i="8"/>
  <c r="Q20" i="8"/>
  <c r="Q167" i="1" l="1"/>
  <c r="Q7" i="8"/>
  <c r="I14" i="1"/>
  <c r="I386" i="1"/>
  <c r="Q185" i="1" l="1"/>
  <c r="Q15" i="8" l="1"/>
  <c r="Q12" i="8" l="1"/>
  <c r="Q14" i="8"/>
  <c r="Q11" i="8" l="1"/>
  <c r="Q61" i="8" s="1"/>
  <c r="M27" i="1"/>
  <c r="M300" i="1" l="1"/>
  <c r="N14" i="1"/>
  <c r="O14" i="1"/>
  <c r="O386" i="1" s="1"/>
  <c r="P8" i="1"/>
  <c r="P14" i="1" s="1"/>
  <c r="M386" i="1" l="1"/>
  <c r="Q74" i="1" l="1"/>
  <c r="Q72" i="1"/>
  <c r="Q175" i="1"/>
  <c r="N148" i="1" l="1"/>
  <c r="P148" i="1" s="1"/>
  <c r="Q75" i="1" l="1"/>
  <c r="Q82" i="1"/>
  <c r="Q90" i="1"/>
  <c r="Q148" i="1"/>
  <c r="Q149" i="1" l="1"/>
  <c r="Q158" i="1" l="1"/>
  <c r="Q59" i="1"/>
  <c r="Q166" i="1"/>
  <c r="Q143" i="1"/>
  <c r="Q266" i="1" l="1"/>
  <c r="F20" i="1"/>
  <c r="K20" i="1" l="1"/>
  <c r="F300" i="1"/>
  <c r="Q21" i="1"/>
  <c r="Q20" i="1" l="1"/>
  <c r="Q129" i="1"/>
  <c r="Q130" i="1"/>
  <c r="N124" i="1"/>
  <c r="P124" i="1" s="1"/>
  <c r="Q170" i="1" l="1"/>
  <c r="Q246" i="1"/>
  <c r="Q177" i="1"/>
  <c r="Q181" i="1"/>
  <c r="Q247" i="1"/>
  <c r="Q218" i="1"/>
  <c r="Q124" i="1"/>
  <c r="Q244" i="1"/>
  <c r="N176" i="1"/>
  <c r="P176" i="1" s="1"/>
  <c r="Q112" i="1" l="1"/>
  <c r="N111" i="1"/>
  <c r="P111" i="1" s="1"/>
  <c r="Q176" i="1"/>
  <c r="N26" i="1" l="1"/>
  <c r="P26" i="1" s="1"/>
  <c r="Q111" i="1"/>
  <c r="N28" i="1"/>
  <c r="P28" i="1" s="1"/>
  <c r="Q88" i="1"/>
  <c r="Q56" i="1" l="1"/>
  <c r="Q107" i="1"/>
  <c r="Q86" i="1"/>
  <c r="Q44" i="1"/>
  <c r="Q131" i="1"/>
  <c r="Q28" i="1"/>
  <c r="Q26" i="1"/>
  <c r="Q43" i="1"/>
  <c r="Q106" i="1"/>
  <c r="F350" i="1"/>
  <c r="K350" i="1" l="1"/>
  <c r="Q350" i="1" s="1"/>
  <c r="Q87" i="1"/>
  <c r="Q127" i="1"/>
  <c r="Q195" i="1"/>
  <c r="Q234" i="1"/>
  <c r="Q35" i="1"/>
  <c r="Q128" i="1"/>
  <c r="Q214" i="1"/>
  <c r="Q37" i="1"/>
  <c r="Q80" i="1"/>
  <c r="Q191" i="1"/>
  <c r="Q162" i="1"/>
  <c r="Q39" i="1"/>
  <c r="N209" i="1"/>
  <c r="P209" i="1" s="1"/>
  <c r="Q85" i="1" l="1"/>
  <c r="Q209" i="1"/>
  <c r="Q96" i="1" l="1"/>
  <c r="Q99" i="1"/>
  <c r="F351" i="1" l="1"/>
  <c r="K351" i="1" l="1"/>
  <c r="Q351" i="1" s="1"/>
  <c r="N248" i="1" l="1"/>
  <c r="P248" i="1" s="1"/>
  <c r="Q199" i="1"/>
  <c r="Q198" i="1" l="1"/>
  <c r="Q245" i="1"/>
  <c r="Q294" i="1"/>
  <c r="Q248" i="1"/>
  <c r="H14" i="1"/>
  <c r="H386" i="1" s="1"/>
  <c r="J14" i="1"/>
  <c r="N81" i="1" l="1"/>
  <c r="P81" i="1" s="1"/>
  <c r="Q81" i="1" l="1"/>
  <c r="F12" i="1"/>
  <c r="K12" i="1" s="1"/>
  <c r="Q12" i="1" l="1"/>
  <c r="Q22" i="1" l="1"/>
  <c r="Q232" i="1"/>
  <c r="F309" i="1"/>
  <c r="F310" i="1"/>
  <c r="F311" i="1"/>
  <c r="F312" i="1"/>
  <c r="F313" i="1"/>
  <c r="F314" i="1"/>
  <c r="F316" i="1"/>
  <c r="F317" i="1"/>
  <c r="F318" i="1"/>
  <c r="F319" i="1"/>
  <c r="F320" i="1"/>
  <c r="F321" i="1"/>
  <c r="F322" i="1"/>
  <c r="F323" i="1"/>
  <c r="F324" i="1"/>
  <c r="K324" i="1" s="1"/>
  <c r="F325" i="1"/>
  <c r="F326" i="1"/>
  <c r="F327" i="1"/>
  <c r="F328" i="1"/>
  <c r="F329" i="1"/>
  <c r="F330" i="1"/>
  <c r="F331" i="1"/>
  <c r="F332" i="1"/>
  <c r="F333" i="1"/>
  <c r="K333" i="1" s="1"/>
  <c r="Q334" i="1"/>
  <c r="F335" i="1"/>
  <c r="F336" i="1"/>
  <c r="F337" i="1"/>
  <c r="F339" i="1"/>
  <c r="F340" i="1"/>
  <c r="F341" i="1"/>
  <c r="F343" i="1"/>
  <c r="F344" i="1"/>
  <c r="F345" i="1"/>
  <c r="F349" i="1"/>
  <c r="F308" i="1"/>
  <c r="F4" i="1"/>
  <c r="K4" i="1" l="1"/>
  <c r="Q4" i="1" s="1"/>
  <c r="F353" i="1"/>
  <c r="K308" i="1"/>
  <c r="Q308" i="1" s="1"/>
  <c r="K343" i="1"/>
  <c r="Q343" i="1" s="1"/>
  <c r="K337" i="1"/>
  <c r="Q337" i="1" s="1"/>
  <c r="K329" i="1"/>
  <c r="Q329" i="1" s="1"/>
  <c r="K325" i="1"/>
  <c r="Q325" i="1" s="1"/>
  <c r="K321" i="1"/>
  <c r="Q321" i="1" s="1"/>
  <c r="K317" i="1"/>
  <c r="Q317" i="1" s="1"/>
  <c r="K313" i="1"/>
  <c r="Q313" i="1" s="1"/>
  <c r="K309" i="1"/>
  <c r="Q309" i="1" s="1"/>
  <c r="K349" i="1"/>
  <c r="Q349" i="1" s="1"/>
  <c r="K336" i="1"/>
  <c r="Q336" i="1" s="1"/>
  <c r="K328" i="1"/>
  <c r="Q328" i="1" s="1"/>
  <c r="K320" i="1"/>
  <c r="Q320" i="1" s="1"/>
  <c r="K316" i="1"/>
  <c r="Q316" i="1" s="1"/>
  <c r="K312" i="1"/>
  <c r="Q312" i="1" s="1"/>
  <c r="K341" i="1"/>
  <c r="Q341" i="1" s="1"/>
  <c r="K345" i="1"/>
  <c r="Q345" i="1" s="1"/>
  <c r="K340" i="1"/>
  <c r="Q340" i="1" s="1"/>
  <c r="K335" i="1"/>
  <c r="Q335" i="1" s="1"/>
  <c r="K331" i="1"/>
  <c r="Q331" i="1" s="1"/>
  <c r="K327" i="1"/>
  <c r="Q327" i="1" s="1"/>
  <c r="K323" i="1"/>
  <c r="Q323" i="1" s="1"/>
  <c r="K319" i="1"/>
  <c r="Q319" i="1" s="1"/>
  <c r="K311" i="1"/>
  <c r="Q311" i="1" s="1"/>
  <c r="K344" i="1"/>
  <c r="Q344" i="1" s="1"/>
  <c r="K339" i="1"/>
  <c r="Q339" i="1" s="1"/>
  <c r="K326" i="1"/>
  <c r="Q326" i="1" s="1"/>
  <c r="K322" i="1"/>
  <c r="Q322" i="1" s="1"/>
  <c r="K318" i="1"/>
  <c r="Q318" i="1" s="1"/>
  <c r="K314" i="1"/>
  <c r="Q314" i="1" s="1"/>
  <c r="K310" i="1"/>
  <c r="Q310" i="1" s="1"/>
  <c r="K330" i="1"/>
  <c r="Q330" i="1" s="1"/>
  <c r="K332" i="1"/>
  <c r="Q332" i="1" s="1"/>
  <c r="Q324" i="1"/>
  <c r="K353" i="1" l="1"/>
  <c r="Q333" i="1"/>
  <c r="Q36" i="1" l="1"/>
  <c r="Q217" i="1"/>
  <c r="Q258" i="1"/>
  <c r="Q40" i="1"/>
  <c r="Q38" i="1"/>
  <c r="Q103" i="1" l="1"/>
  <c r="Q102" i="1"/>
  <c r="N277" i="1"/>
  <c r="P277" i="1" s="1"/>
  <c r="Q280" i="1"/>
  <c r="Q68" i="1"/>
  <c r="N31" i="1"/>
  <c r="P31" i="1" s="1"/>
  <c r="Q79" i="1" l="1"/>
  <c r="Q31" i="1"/>
  <c r="Q277" i="1"/>
  <c r="N265" i="1"/>
  <c r="P265" i="1" s="1"/>
  <c r="Q265" i="1" l="1"/>
  <c r="F5" i="1"/>
  <c r="F6" i="1"/>
  <c r="K6" i="1" s="1"/>
  <c r="F7" i="1"/>
  <c r="K7" i="1" s="1"/>
  <c r="F8" i="1"/>
  <c r="K8" i="1" s="1"/>
  <c r="F9" i="1"/>
  <c r="K9" i="1" s="1"/>
  <c r="F10" i="1"/>
  <c r="K10" i="1" s="1"/>
  <c r="F11" i="1"/>
  <c r="K11" i="1" s="1"/>
  <c r="F13" i="1"/>
  <c r="K13" i="1" s="1"/>
  <c r="N211" i="1"/>
  <c r="P211" i="1" s="1"/>
  <c r="N251" i="1"/>
  <c r="P251" i="1" s="1"/>
  <c r="N298" i="1"/>
  <c r="P298" i="1" s="1"/>
  <c r="K5" i="1" l="1"/>
  <c r="F14" i="1"/>
  <c r="Q141" i="1"/>
  <c r="Q137" i="1"/>
  <c r="N140" i="1"/>
  <c r="P140" i="1" s="1"/>
  <c r="Q132" i="1"/>
  <c r="N254" i="1"/>
  <c r="P254" i="1" s="1"/>
  <c r="Q236" i="1"/>
  <c r="Q226" i="1"/>
  <c r="Q222" i="1"/>
  <c r="Q282" i="1"/>
  <c r="Q271" i="1"/>
  <c r="Q267" i="1"/>
  <c r="Q261" i="1"/>
  <c r="Q193" i="1"/>
  <c r="Q152" i="1"/>
  <c r="Q122" i="1"/>
  <c r="N114" i="1"/>
  <c r="P114" i="1" s="1"/>
  <c r="Q108" i="1"/>
  <c r="Q100" i="1"/>
  <c r="Q70" i="1"/>
  <c r="Q62" i="1"/>
  <c r="Q51" i="1"/>
  <c r="Q41" i="1"/>
  <c r="Q29" i="1"/>
  <c r="Q229" i="1"/>
  <c r="Q215" i="1"/>
  <c r="N275" i="1"/>
  <c r="P275" i="1" s="1"/>
  <c r="N197" i="1"/>
  <c r="P197" i="1" s="1"/>
  <c r="Q192" i="1"/>
  <c r="Q169" i="1"/>
  <c r="Q161" i="1"/>
  <c r="Q151" i="1"/>
  <c r="N125" i="1"/>
  <c r="P125" i="1" s="1"/>
  <c r="Q121" i="1"/>
  <c r="Q93" i="1"/>
  <c r="Q84" i="1"/>
  <c r="Q76" i="1"/>
  <c r="Q69" i="1"/>
  <c r="Q61" i="1"/>
  <c r="Q34" i="1"/>
  <c r="Q48" i="1"/>
  <c r="N23" i="1"/>
  <c r="P23" i="1" s="1"/>
  <c r="N142" i="1"/>
  <c r="P142" i="1" s="1"/>
  <c r="Q288" i="1"/>
  <c r="Q256" i="1"/>
  <c r="Q243" i="1"/>
  <c r="Q233" i="1"/>
  <c r="Q228" i="1"/>
  <c r="N220" i="1"/>
  <c r="P220" i="1" s="1"/>
  <c r="N213" i="1"/>
  <c r="P213" i="1" s="1"/>
  <c r="Q284" i="1"/>
  <c r="Q273" i="1"/>
  <c r="Q269" i="1"/>
  <c r="Q180" i="1"/>
  <c r="Q173" i="1"/>
  <c r="Q165" i="1"/>
  <c r="Q154" i="1"/>
  <c r="Q150" i="1"/>
  <c r="Q120" i="1"/>
  <c r="Q116" i="1"/>
  <c r="Q97" i="1"/>
  <c r="Q92" i="1"/>
  <c r="Q83" i="1"/>
  <c r="Q73" i="1"/>
  <c r="Q60" i="1"/>
  <c r="Q53" i="1"/>
  <c r="Q50" i="1"/>
  <c r="Q255" i="1"/>
  <c r="Q242" i="1"/>
  <c r="N227" i="1"/>
  <c r="P227" i="1" s="1"/>
  <c r="Q223" i="1"/>
  <c r="N287" i="1"/>
  <c r="P287" i="1" s="1"/>
  <c r="Q268" i="1"/>
  <c r="Q153" i="1"/>
  <c r="Q115" i="1"/>
  <c r="Q95" i="1"/>
  <c r="Q78" i="1"/>
  <c r="Q71" i="1"/>
  <c r="Q66" i="1"/>
  <c r="Q58" i="1"/>
  <c r="Q42" i="1"/>
  <c r="Q32" i="1"/>
  <c r="Q24" i="1"/>
  <c r="N207" i="1"/>
  <c r="P207" i="1" s="1"/>
  <c r="N189" i="1"/>
  <c r="P189" i="1" s="1"/>
  <c r="N204" i="1"/>
  <c r="P204" i="1" s="1"/>
  <c r="N279" i="1"/>
  <c r="P279" i="1" s="1"/>
  <c r="N160" i="1"/>
  <c r="P160" i="1" s="1"/>
  <c r="J300" i="1"/>
  <c r="J386" i="1" s="1"/>
  <c r="N155" i="1"/>
  <c r="P155" i="1" s="1"/>
  <c r="N179" i="1"/>
  <c r="P179" i="1" s="1"/>
  <c r="Q77" i="1"/>
  <c r="Q136" i="1"/>
  <c r="Q291" i="1"/>
  <c r="Q231" i="1"/>
  <c r="Q278" i="1"/>
  <c r="Q272" i="1"/>
  <c r="Q262" i="1"/>
  <c r="Q194" i="1"/>
  <c r="Q105" i="1"/>
  <c r="Q94" i="1"/>
  <c r="Q89" i="1"/>
  <c r="Q57" i="1"/>
  <c r="Q13" i="1"/>
  <c r="Q8" i="1"/>
  <c r="Q144" i="1"/>
  <c r="Q135" i="1"/>
  <c r="Q257" i="1"/>
  <c r="Q240" i="1"/>
  <c r="Q230" i="1"/>
  <c r="Q216" i="1"/>
  <c r="Q206" i="1"/>
  <c r="Q171" i="1"/>
  <c r="N109" i="1"/>
  <c r="P109" i="1" s="1"/>
  <c r="Q98" i="1"/>
  <c r="Q45" i="1"/>
  <c r="Q11" i="1"/>
  <c r="Q7" i="1"/>
  <c r="Q138" i="1"/>
  <c r="Q134" i="1"/>
  <c r="Q235" i="1"/>
  <c r="Q225" i="1"/>
  <c r="Q205" i="1"/>
  <c r="Q174" i="1"/>
  <c r="Q157" i="1"/>
  <c r="Q147" i="1"/>
  <c r="Q119" i="1"/>
  <c r="N110" i="1"/>
  <c r="P110" i="1" s="1"/>
  <c r="Q101" i="1"/>
  <c r="Q67" i="1"/>
  <c r="Q63" i="1"/>
  <c r="Q10" i="1"/>
  <c r="Q6" i="1"/>
  <c r="Q133" i="1"/>
  <c r="Q296" i="1"/>
  <c r="Q224" i="1"/>
  <c r="Q200" i="1"/>
  <c r="Q190" i="1"/>
  <c r="Q186" i="1"/>
  <c r="Q126" i="1"/>
  <c r="Q118" i="1"/>
  <c r="Q9" i="1"/>
  <c r="N139" i="1"/>
  <c r="P139" i="1" s="1"/>
  <c r="N299" i="1"/>
  <c r="P299" i="1" s="1"/>
  <c r="N293" i="1"/>
  <c r="P293" i="1" s="1"/>
  <c r="N289" i="1"/>
  <c r="P289" i="1" s="1"/>
  <c r="N253" i="1"/>
  <c r="P253" i="1" s="1"/>
  <c r="N238" i="1"/>
  <c r="P238" i="1" s="1"/>
  <c r="N208" i="1"/>
  <c r="P208" i="1" s="1"/>
  <c r="N286" i="1"/>
  <c r="P286" i="1" s="1"/>
  <c r="N276" i="1"/>
  <c r="P276" i="1" s="1"/>
  <c r="N188" i="1"/>
  <c r="P188" i="1" s="1"/>
  <c r="N183" i="1"/>
  <c r="P183" i="1" s="1"/>
  <c r="N178" i="1"/>
  <c r="P178" i="1" s="1"/>
  <c r="N164" i="1"/>
  <c r="P164" i="1" s="1"/>
  <c r="Q117" i="1"/>
  <c r="N113" i="1"/>
  <c r="P113" i="1" s="1"/>
  <c r="N91" i="1"/>
  <c r="P91" i="1" s="1"/>
  <c r="N25" i="1"/>
  <c r="P25" i="1" s="1"/>
  <c r="N47" i="1"/>
  <c r="P47" i="1" s="1"/>
  <c r="N292" i="1"/>
  <c r="P292" i="1" s="1"/>
  <c r="Q252" i="1"/>
  <c r="N237" i="1"/>
  <c r="P237" i="1" s="1"/>
  <c r="N219" i="1"/>
  <c r="P219" i="1" s="1"/>
  <c r="N212" i="1"/>
  <c r="P212" i="1" s="1"/>
  <c r="N203" i="1"/>
  <c r="P203" i="1" s="1"/>
  <c r="N285" i="1"/>
  <c r="P285" i="1" s="1"/>
  <c r="N270" i="1"/>
  <c r="P270" i="1" s="1"/>
  <c r="N264" i="1"/>
  <c r="P264" i="1" s="1"/>
  <c r="N187" i="1"/>
  <c r="P187" i="1" s="1"/>
  <c r="N182" i="1"/>
  <c r="P182" i="1" s="1"/>
  <c r="N163" i="1"/>
  <c r="P163" i="1" s="1"/>
  <c r="N65" i="1"/>
  <c r="P65" i="1" s="1"/>
  <c r="N46" i="1"/>
  <c r="P46" i="1" s="1"/>
  <c r="N290" i="1"/>
  <c r="P290" i="1" s="1"/>
  <c r="N260" i="1"/>
  <c r="P260" i="1" s="1"/>
  <c r="N202" i="1"/>
  <c r="P202" i="1" s="1"/>
  <c r="N263" i="1"/>
  <c r="P263" i="1" s="1"/>
  <c r="N196" i="1"/>
  <c r="P196" i="1" s="1"/>
  <c r="N156" i="1"/>
  <c r="P156" i="1" s="1"/>
  <c r="N123" i="1"/>
  <c r="P123" i="1" s="1"/>
  <c r="N104" i="1"/>
  <c r="P104" i="1" s="1"/>
  <c r="N64" i="1"/>
  <c r="P64" i="1" s="1"/>
  <c r="N55" i="1"/>
  <c r="P55" i="1" s="1"/>
  <c r="N49" i="1"/>
  <c r="P49" i="1" s="1"/>
  <c r="N297" i="1"/>
  <c r="P297" i="1" s="1"/>
  <c r="N145" i="1"/>
  <c r="P145" i="1" s="1"/>
  <c r="N295" i="1"/>
  <c r="P295" i="1" s="1"/>
  <c r="N239" i="1"/>
  <c r="P239" i="1" s="1"/>
  <c r="N221" i="1"/>
  <c r="P221" i="1" s="1"/>
  <c r="N210" i="1"/>
  <c r="P210" i="1" s="1"/>
  <c r="N168" i="1"/>
  <c r="P168" i="1" s="1"/>
  <c r="N283" i="1"/>
  <c r="P283" i="1" s="1"/>
  <c r="N184" i="1"/>
  <c r="P184" i="1" s="1"/>
  <c r="Q172" i="1"/>
  <c r="N27" i="1"/>
  <c r="P27" i="1" s="1"/>
  <c r="P300" i="1" l="1"/>
  <c r="P386" i="1" s="1"/>
  <c r="Q110" i="1"/>
  <c r="N300" i="1"/>
  <c r="Q227" i="1"/>
  <c r="Q140" i="1"/>
  <c r="Q142" i="1"/>
  <c r="Q125" i="1"/>
  <c r="Q287" i="1"/>
  <c r="Q197" i="1"/>
  <c r="Q254" i="1"/>
  <c r="Q220" i="1"/>
  <c r="Q213" i="1"/>
  <c r="Q275" i="1"/>
  <c r="Q114" i="1"/>
  <c r="Q259" i="1"/>
  <c r="Q283" i="1"/>
  <c r="Q64" i="1"/>
  <c r="Q260" i="1"/>
  <c r="Q264" i="1"/>
  <c r="Q203" i="1"/>
  <c r="Q25" i="1"/>
  <c r="Q188" i="1"/>
  <c r="Q238" i="1"/>
  <c r="Q293" i="1"/>
  <c r="Q27" i="1"/>
  <c r="Q250" i="1"/>
  <c r="Q104" i="1"/>
  <c r="Q249" i="1"/>
  <c r="Q279" i="1"/>
  <c r="Q210" i="1"/>
  <c r="Q295" i="1"/>
  <c r="Q123" i="1"/>
  <c r="Q202" i="1"/>
  <c r="Q182" i="1"/>
  <c r="Q281" i="1"/>
  <c r="Q219" i="1"/>
  <c r="Q91" i="1"/>
  <c r="Q178" i="1"/>
  <c r="Q286" i="1"/>
  <c r="Q253" i="1"/>
  <c r="Q139" i="1"/>
  <c r="Q239" i="1"/>
  <c r="Q297" i="1"/>
  <c r="Q196" i="1"/>
  <c r="Q65" i="1"/>
  <c r="Q49" i="1"/>
  <c r="Q263" i="1"/>
  <c r="Q290" i="1"/>
  <c r="Q163" i="1"/>
  <c r="Q212" i="1"/>
  <c r="Q292" i="1"/>
  <c r="Q164" i="1"/>
  <c r="Q276" i="1"/>
  <c r="Q299" i="1"/>
  <c r="Q189" i="1"/>
  <c r="Q184" i="1"/>
  <c r="Q221" i="1"/>
  <c r="Q145" i="1"/>
  <c r="Q55" i="1"/>
  <c r="Q156" i="1"/>
  <c r="Q211" i="1"/>
  <c r="Q46" i="1"/>
  <c r="Q187" i="1"/>
  <c r="Q285" i="1"/>
  <c r="Q237" i="1"/>
  <c r="Q47" i="1"/>
  <c r="Q113" i="1"/>
  <c r="Q183" i="1"/>
  <c r="Q208" i="1"/>
  <c r="Q289" i="1"/>
  <c r="Q204" i="1"/>
  <c r="Q207" i="1"/>
  <c r="Q160" i="1"/>
  <c r="Q270" i="1"/>
  <c r="Q179" i="1"/>
  <c r="Q251" i="1"/>
  <c r="Q109" i="1"/>
  <c r="Q155" i="1"/>
  <c r="Q298" i="1"/>
  <c r="Q33" i="1"/>
  <c r="Q168" i="1"/>
  <c r="Q5" i="1"/>
  <c r="Q14" i="1" s="1"/>
  <c r="K14" i="1"/>
  <c r="N386" i="1" l="1"/>
  <c r="Q23" i="1"/>
  <c r="K360" i="1" l="1"/>
  <c r="K383" i="1" s="1"/>
  <c r="Q360" i="1" l="1"/>
  <c r="Q383" i="1" s="1"/>
  <c r="K300" i="1"/>
  <c r="K386" i="1" s="1"/>
  <c r="F386" i="1" l="1"/>
  <c r="Q54" i="1"/>
  <c r="Q300" i="1" s="1"/>
  <c r="Q386" i="1" l="1"/>
</calcChain>
</file>

<file path=xl/sharedStrings.xml><?xml version="1.0" encoding="utf-8"?>
<sst xmlns="http://schemas.openxmlformats.org/spreadsheetml/2006/main" count="828" uniqueCount="684">
  <si>
    <t>PUESTO</t>
  </si>
  <si>
    <t>NOMBRE</t>
  </si>
  <si>
    <t>SALARIO DIARIO</t>
  </si>
  <si>
    <t>REGIDOR</t>
  </si>
  <si>
    <t>PRESIDENTE MUNICIPAL</t>
  </si>
  <si>
    <t>RECEPCIONISTA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</si>
  <si>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</si>
  <si>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</si>
  <si>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</si>
  <si>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</si>
  <si>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</si>
  <si>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</si>
  <si>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</si>
  <si>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</si>
  <si>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</si>
  <si>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</si>
  <si>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</si>
  <si>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</si>
  <si>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</si>
  <si>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</si>
  <si>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</si>
  <si>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</si>
  <si>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</si>
  <si>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</si>
  <si>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</si>
  <si>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</si>
  <si>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</si>
  <si>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</si>
  <si>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</si>
  <si>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</si>
  <si>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</si>
  <si>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</si>
  <si>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</si>
  <si>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</si>
  <si>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</si>
  <si>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</si>
  <si>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</si>
  <si>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</si>
  <si>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</si>
  <si>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</si>
  <si>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</si>
  <si>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</si>
  <si>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</si>
  <si>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</si>
  <si>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</si>
  <si>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</si>
  <si>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</si>
  <si>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</si>
  <si>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</si>
  <si>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</si>
  <si>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</si>
  <si>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</si>
  <si>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</si>
  <si>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</si>
  <si>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</si>
  <si>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</si>
  <si>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</si>
  <si>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INSPECTOR GANADERO</t>
  </si>
  <si>
    <t>OPERADOR DE MAQUINARIA (A)</t>
  </si>
  <si>
    <t>OPERADOR DE MAQUINARIA (B)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</si>
  <si>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</si>
  <si>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</si>
  <si>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</si>
  <si>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</si>
  <si>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</si>
  <si>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</si>
  <si>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</si>
  <si>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</si>
  <si>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</si>
  <si>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</si>
  <si>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</si>
  <si>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</si>
  <si>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</si>
  <si>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</si>
  <si>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</si>
  <si>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</si>
  <si>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</si>
  <si>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</si>
  <si>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</si>
  <si>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</si>
  <si>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</si>
  <si>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</si>
  <si>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</si>
  <si>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</si>
  <si>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</si>
  <si>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</si>
  <si>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</si>
  <si>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</si>
  <si>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</si>
  <si>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</si>
  <si>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</si>
  <si>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</si>
  <si>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</si>
  <si>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</si>
  <si>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</si>
  <si>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</si>
  <si>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</si>
  <si>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</si>
  <si>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</si>
  <si>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</si>
  <si>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</si>
  <si>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</si>
  <si>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</si>
  <si>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</si>
  <si>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</si>
  <si>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</si>
  <si>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</si>
  <si>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</si>
  <si>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</si>
  <si>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</si>
  <si>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</si>
  <si>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</si>
  <si>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</si>
  <si>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</si>
  <si>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</si>
  <si>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</si>
  <si>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</si>
  <si>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</si>
  <si>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</si>
  <si>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</si>
  <si>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</si>
  <si>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</si>
  <si>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</si>
  <si>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</si>
  <si>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</si>
  <si>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</si>
  <si>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</si>
  <si>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</si>
  <si>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</si>
  <si>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</si>
  <si>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</si>
  <si>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</si>
  <si>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</si>
  <si>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</si>
  <si>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</si>
  <si>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</si>
  <si>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</si>
  <si>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</si>
  <si>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</si>
  <si>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</si>
  <si>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</si>
  <si>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</si>
  <si>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</si>
  <si>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</si>
  <si>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</si>
  <si>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</si>
  <si>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</si>
  <si>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</si>
  <si>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</si>
  <si>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</si>
  <si>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</si>
  <si>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</si>
  <si>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</si>
  <si>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</si>
  <si>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</si>
  <si>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</si>
  <si>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</si>
  <si>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</si>
  <si>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</si>
  <si>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</si>
  <si>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</si>
  <si>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</si>
  <si>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</si>
  <si>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</si>
  <si>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</si>
  <si>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</si>
  <si>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</si>
  <si>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</si>
  <si>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</si>
  <si>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</si>
  <si>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</si>
  <si>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</si>
  <si>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</si>
  <si>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</si>
  <si>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</si>
  <si>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</si>
  <si>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</si>
  <si>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</si>
  <si>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</si>
  <si>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</si>
  <si>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</si>
  <si>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</si>
  <si>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</si>
  <si>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</si>
  <si>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</si>
  <si>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</si>
  <si>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</si>
  <si>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</si>
  <si>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</si>
  <si>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</si>
  <si>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</si>
  <si>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</si>
  <si>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</si>
  <si>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</si>
  <si>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</si>
  <si>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</si>
  <si>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</si>
  <si>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</si>
  <si>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</si>
  <si>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</si>
  <si>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</si>
  <si>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</si>
  <si>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</si>
  <si>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</si>
  <si>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</si>
  <si>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</si>
  <si>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</si>
  <si>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</si>
  <si>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</si>
  <si>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</si>
  <si>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</si>
  <si>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</si>
  <si>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</si>
  <si>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</si>
  <si>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</si>
  <si>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</si>
  <si>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</si>
  <si>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</si>
  <si>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</si>
  <si>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</si>
  <si>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</si>
  <si>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</si>
  <si>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</si>
  <si>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</si>
  <si>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</si>
  <si>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</si>
  <si>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</si>
  <si>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</si>
  <si>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</si>
  <si>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</si>
  <si>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</si>
  <si>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</si>
  <si>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</si>
  <si>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</si>
  <si>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</si>
  <si>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</si>
  <si>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</si>
  <si>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</si>
  <si>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</si>
  <si>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</si>
  <si>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</si>
  <si>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</si>
  <si>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</si>
  <si>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</si>
  <si>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</si>
  <si>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</si>
  <si>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</si>
  <si>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</si>
  <si>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</si>
  <si>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</si>
  <si>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</si>
  <si>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</si>
  <si>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</si>
  <si>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</si>
  <si>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</si>
  <si>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</si>
  <si>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</si>
  <si>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</si>
  <si>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</si>
  <si>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</si>
  <si>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</si>
  <si>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</si>
  <si>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</si>
  <si>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</si>
  <si>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</si>
  <si>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</si>
  <si>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</si>
  <si>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</si>
  <si>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</si>
  <si>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</si>
  <si>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</si>
  <si>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</si>
  <si>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VALENCIA SANDOVAL ALEJANDRO RUBEN</t>
  </si>
  <si>
    <t>ASESOR JURIDICO</t>
  </si>
  <si>
    <t>PANDURO SANDOVAL GIBRAN</t>
  </si>
  <si>
    <t>MAGAÑA BARAJAS ANTONIO</t>
  </si>
  <si>
    <t>ENFERMERO</t>
  </si>
  <si>
    <t>CHAVEZ NAJAR J. ANGEL</t>
  </si>
  <si>
    <t xml:space="preserve">JUBILADO </t>
  </si>
  <si>
    <t>LOPEZ MARTINEZ HERIBERTO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</si>
  <si>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</si>
  <si>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</si>
  <si>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</si>
  <si>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</si>
  <si>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</si>
  <si>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</si>
  <si>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</si>
  <si>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</si>
  <si>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</si>
  <si>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</si>
  <si>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</si>
  <si>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</si>
  <si>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</si>
  <si>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</si>
  <si>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</si>
  <si>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</si>
  <si>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</si>
  <si>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</si>
  <si>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</si>
  <si>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</si>
  <si>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</si>
  <si>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</si>
  <si>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</si>
  <si>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</si>
  <si>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</si>
  <si>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</si>
  <si>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</si>
  <si>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</si>
  <si>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</si>
  <si>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</si>
  <si>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</si>
  <si>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</si>
  <si>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</si>
  <si>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</si>
  <si>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</si>
  <si>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</si>
  <si>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</si>
  <si>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</si>
  <si>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</si>
  <si>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</si>
  <si>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</si>
  <si>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</si>
  <si>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</si>
  <si>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</si>
  <si>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</si>
  <si>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</si>
  <si>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</si>
  <si>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</si>
  <si>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</si>
  <si>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</si>
  <si>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</si>
  <si>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</si>
  <si>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</si>
  <si>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</si>
  <si>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</si>
  <si>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</si>
  <si>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</si>
  <si>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</si>
  <si>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</si>
  <si>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</si>
  <si>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</si>
  <si>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</si>
  <si>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</si>
  <si>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</si>
  <si>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</si>
  <si>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</si>
  <si>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</si>
  <si>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</si>
  <si>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</si>
  <si>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</si>
  <si>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</si>
  <si>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</si>
  <si>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</si>
  <si>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</si>
  <si>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</si>
  <si>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</si>
  <si>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</si>
  <si>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</si>
  <si>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</si>
  <si>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</si>
  <si>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</si>
  <si>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</si>
  <si>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</si>
  <si>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</si>
  <si>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</si>
  <si>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</si>
  <si>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</si>
  <si>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</si>
  <si>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</si>
  <si>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CHAVEZ HERNANDEZ CRUZ LORENA</t>
  </si>
  <si>
    <t>MORFIN LOPEZ ADAN</t>
  </si>
  <si>
    <t>GOMEZ ARIAS CARLOS</t>
  </si>
  <si>
    <t>BEATRIZ ARAIZA DIEGO ARMANDO</t>
  </si>
  <si>
    <t>GALVAN TORRES JUAN MANUEL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</si>
  <si>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</si>
  <si>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</si>
  <si>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</si>
  <si>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</si>
  <si>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</si>
  <si>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</si>
  <si>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</si>
  <si>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</si>
  <si>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</si>
  <si>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</si>
  <si>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</si>
  <si>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</si>
  <si>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</si>
  <si>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</si>
  <si>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</si>
  <si>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</si>
  <si>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</si>
  <si>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</si>
  <si>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</si>
  <si>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</si>
  <si>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</si>
  <si>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</si>
  <si>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</si>
  <si>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</si>
  <si>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</si>
  <si>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</si>
  <si>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</si>
  <si>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</si>
  <si>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</si>
  <si>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</si>
  <si>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</si>
  <si>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</si>
  <si>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</si>
  <si>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</si>
  <si>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</si>
  <si>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</si>
  <si>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</si>
  <si>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</si>
  <si>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</si>
  <si>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</si>
  <si>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</si>
  <si>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</si>
  <si>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</si>
  <si>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</si>
  <si>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</si>
  <si>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</si>
  <si>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</si>
  <si>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</si>
  <si>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</si>
  <si>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</si>
  <si>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</si>
  <si>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</si>
  <si>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</si>
  <si>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</si>
  <si>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</si>
  <si>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</si>
  <si>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</si>
  <si>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</si>
  <si>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</si>
  <si>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</si>
  <si>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</si>
  <si>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</si>
  <si>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</si>
  <si>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</si>
  <si>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</si>
  <si>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</si>
  <si>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</si>
  <si>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</si>
  <si>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</si>
  <si>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</si>
  <si>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</si>
  <si>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</si>
  <si>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</si>
  <si>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</si>
  <si>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</si>
  <si>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</si>
  <si>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</si>
  <si>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</si>
  <si>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</si>
  <si>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</si>
  <si>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</si>
  <si>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</si>
  <si>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</si>
  <si>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</si>
  <si>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</si>
  <si>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</si>
  <si>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</si>
  <si>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</si>
  <si>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</si>
  <si>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</si>
  <si>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</si>
  <si>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</si>
  <si>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</si>
  <si>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</si>
  <si>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</si>
  <si>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</si>
  <si>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</si>
  <si>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</si>
  <si>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</si>
  <si>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</si>
  <si>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</si>
  <si>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</si>
  <si>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</si>
  <si>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</si>
  <si>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</si>
  <si>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</si>
  <si>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</si>
  <si>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</si>
  <si>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</si>
  <si>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</si>
  <si>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</si>
  <si>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</si>
  <si>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</si>
  <si>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</si>
  <si>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</si>
  <si>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</si>
  <si>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</si>
  <si>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</si>
  <si>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</si>
  <si>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</si>
  <si>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</si>
  <si>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</si>
  <si>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</si>
  <si>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</si>
  <si>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</si>
  <si>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</si>
  <si>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</si>
  <si>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</si>
  <si>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</si>
  <si>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</si>
  <si>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</si>
  <si>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</si>
  <si>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</si>
  <si>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</si>
  <si>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</si>
  <si>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</si>
  <si>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</si>
  <si>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AUXILIAR MAQUINARIA (A)</t>
  </si>
  <si>
    <t>AUXILIAR DE MAQUINARIA (B)</t>
  </si>
  <si>
    <t>DENTISTA TURNO VESPERTINO</t>
  </si>
  <si>
    <t>DENTISTA TURNO MATUTINO</t>
  </si>
  <si>
    <t>ENCARGADA DE PARQUE MUNICIPAL</t>
  </si>
  <si>
    <t>ENCARGADA DE DISEÑO DE OBRAS PUBLICAS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</si>
  <si>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</si>
  <si>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</si>
  <si>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</si>
  <si>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</si>
  <si>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</si>
  <si>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SANDOVAL MEJIA JUAN PABLO</t>
  </si>
  <si>
    <t>MORFIN VARGAS ALFREDO</t>
  </si>
  <si>
    <t xml:space="preserve">AYUDANTE DE MECANICO </t>
  </si>
  <si>
    <t>LOPEZ HERNANDEZ ADELINA</t>
  </si>
  <si>
    <t>GOMEZ LOPEZ MARISELA</t>
  </si>
  <si>
    <t>AUXILIAR TECNICO DE COMPUTO E INFORMATICA</t>
  </si>
  <si>
    <t>BERNARDINO GOMEZ RAMON</t>
  </si>
  <si>
    <t>TOSCANO VALENCIA ARNOLDO</t>
  </si>
  <si>
    <t>INTENDENTE</t>
  </si>
  <si>
    <t>LOPEZ MEJIA HILDA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</si>
  <si>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</si>
  <si>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</si>
  <si>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</si>
  <si>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</si>
  <si>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</si>
  <si>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</si>
  <si>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</si>
  <si>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</si>
  <si>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</si>
  <si>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</si>
  <si>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</si>
  <si>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</si>
  <si>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</si>
  <si>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</si>
  <si>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</si>
  <si>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</si>
  <si>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</si>
  <si>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</si>
  <si>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PARTIDA SANCHEZ GERMAN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</si>
  <si>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</si>
  <si>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</si>
  <si>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</si>
  <si>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</si>
  <si>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</si>
  <si>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</si>
  <si>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</si>
  <si>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</si>
  <si>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</si>
  <si>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</si>
  <si>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</si>
  <si>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MARTINEZ MONTAÑO JOSE IGNACIO</t>
  </si>
  <si>
    <t>VARELA ORTIZ JOSE</t>
  </si>
  <si>
    <t>MENDOZA VARGAS RODRIGO</t>
  </si>
  <si>
    <t>OCEGUERA ARIAS MARIO</t>
  </si>
  <si>
    <t>ROMERO MARTINEZ JUAN PABLO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</si>
  <si>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</si>
  <si>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</si>
  <si>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</si>
  <si>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</si>
  <si>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</si>
  <si>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</si>
  <si>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t>FONTANERO ENCARGADO DEL PROGRAMA AHORA TECA TE TOCAA TI</t>
  </si>
  <si>
    <t xml:space="preserve">GONZALEZ CEJA LORENZO </t>
  </si>
  <si>
    <t>DIRECTOR DE REGLAMENTOS Y SECRETARIO TECNICO COMUR</t>
  </si>
  <si>
    <t xml:space="preserve">MORFIN VALDOVINOS MARIO 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</si>
  <si>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</si>
  <si>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</si>
  <si>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</si>
  <si>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</si>
  <si>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</si>
  <si>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</si>
  <si>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</si>
  <si>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NOTIFICADOR DE AGUA POTABLE</t>
  </si>
  <si>
    <t>GONZALEZ CHAVEZ LUCILA FABIOLA</t>
  </si>
  <si>
    <t>ORTIZ MENDOZA JORGE ALEJANDRO</t>
  </si>
  <si>
    <t>AUXILIAR DE PROYECTOS DE OBRAS PUBLICAS</t>
  </si>
  <si>
    <t>QUIROZ SILVA LEONEL</t>
  </si>
  <si>
    <t>GOMEZ VALDOVINOS JUAN ANTONIO</t>
  </si>
  <si>
    <t>MACIAS  VARGAS JAIME</t>
  </si>
  <si>
    <t xml:space="preserve">PRIMA </t>
  </si>
  <si>
    <t>PRIMA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</si>
  <si>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</si>
  <si>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</si>
  <si>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</si>
  <si>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>ANGUIANO MONTES DE OCA MIGUEL ANGEL</t>
  </si>
  <si>
    <t>AGUILAR SOTO HUGO ALEJANDRO</t>
  </si>
  <si>
    <t xml:space="preserve"> DIAZ MARTINEZ MIGUEL ANGEL</t>
  </si>
  <si>
    <t>CAMPOS RAMIREZ MARTIN</t>
  </si>
  <si>
    <t>MUNGUIA MARTINEZ FFRANCISCO JAVIER</t>
  </si>
  <si>
    <t xml:space="preserve">JIMENEZ VARGAS ELIZABETH </t>
  </si>
  <si>
    <t>ARAIZA CARDENAS NANCY MARISELA</t>
  </si>
  <si>
    <t>VILLANUEVA HENRIQUEZ JOSE ANTONIO</t>
  </si>
  <si>
    <t>ALCARAZ LOPEZ SERGIO</t>
  </si>
  <si>
    <t>ACEVEZ MANZANO ALEJANDRO</t>
  </si>
  <si>
    <t>LOPEZ DIMAS JOSE GUADALUPE</t>
  </si>
  <si>
    <t>CARDENAS VADILLO JUAN FRANCISCO</t>
  </si>
  <si>
    <t>PIMENTEL  LOPEZ SANTIAGO JAVIER</t>
  </si>
  <si>
    <t>ENCARGADO DE VALVULA LA MISERIA</t>
  </si>
  <si>
    <t>MAESTRA DE ACTIVACION FISICA</t>
  </si>
  <si>
    <t>RECOLECTOR DE BASURA</t>
  </si>
  <si>
    <t>AUXILIAR DE PARQUES Y JARDINES</t>
  </si>
  <si>
    <t>AGUILAR MORENO JOSE LUIS</t>
  </si>
  <si>
    <t>DIAZ HERNANDEZ DIEGO MARTIN</t>
  </si>
  <si>
    <t>ENCARGADO COMPA JALISCO VARONIL</t>
  </si>
  <si>
    <t>RODRIGUEZ CAMPOS  JUAN PAULO</t>
  </si>
  <si>
    <t>DE LA MORA VAZQUEZ MANUEL ESTEBAN</t>
  </si>
  <si>
    <t>PEREZ MARTINEZ FCO JAVIER</t>
  </si>
  <si>
    <t>GONZALEZ MORAN ANTONIO</t>
  </si>
  <si>
    <t>FARIAS ARREGUIN MISAEL</t>
  </si>
  <si>
    <t xml:space="preserve">AYUDANTE DE ALBAÑIL (B) </t>
  </si>
  <si>
    <t>AUXILIAR TECNICO COPA JALISCO</t>
  </si>
  <si>
    <t>TORRES CHAVEZ OSCAR</t>
  </si>
  <si>
    <t>FONSECA MEZA RAFAEL ANGEL</t>
  </si>
  <si>
    <t>FONTANERO ( C)</t>
  </si>
  <si>
    <t>RECOLECTOR ASEO PUBLICO (H)</t>
  </si>
  <si>
    <t>FONTANERO  (  C)</t>
  </si>
  <si>
    <t>MARTINEZ BARON EUARDO</t>
  </si>
  <si>
    <t>CAMPAÑA CONTIGO Y TU MASCOTA</t>
  </si>
  <si>
    <t>AUXILIAR ADM DE TURISMO Y CULTURA</t>
  </si>
  <si>
    <t xml:space="preserve">TORRES VALDOVINOS KARINA </t>
  </si>
  <si>
    <t>OPERADOR DE MOTOCONFORMADORA</t>
  </si>
  <si>
    <t>HERNANDEZ MORAN RICARDO</t>
  </si>
  <si>
    <t>AUXILIAR DE EMPEDRADOR</t>
  </si>
  <si>
    <t>ANAYA PEREZ MARCO ANTONIO</t>
  </si>
  <si>
    <t>ORTEGA SILVA YOSELIN GUADALUPE</t>
  </si>
  <si>
    <t>MORALES BECERRA JR SALVADOR</t>
  </si>
  <si>
    <t>MORFIN MORFIN ERIBERTO</t>
  </si>
  <si>
    <t>BERNAL BARAJAS ANGEL ALEXIS</t>
  </si>
  <si>
    <t>BARAJAS REYES GUADALUPE ELIZABETH</t>
  </si>
  <si>
    <t>CABO DE BRIGADA CONTRA INCENDIOS</t>
  </si>
  <si>
    <t>DAZ MANZO FRANCISCO</t>
  </si>
  <si>
    <t>CHOFER DE BRIGADA CONTRA INCENDIOS</t>
  </si>
  <si>
    <t>GUIJARRO CHAVEZ JESUS EDUARDO</t>
  </si>
  <si>
    <t>RANGEL GARCIA SALVADOR</t>
  </si>
  <si>
    <t>MANZON SALAZAR JESUS HECTOR</t>
  </si>
  <si>
    <t>GUERRA CAMPO LUIS GERARDO</t>
  </si>
  <si>
    <t>JIMENES SANCHEZ JESUS EMANUEL</t>
  </si>
  <si>
    <t>MEJIA HERNANDEZ AGUSTIN</t>
  </si>
  <si>
    <t>VARGAS GARCIA CESAR ADRIAN</t>
  </si>
  <si>
    <t>GONZALEZ CONTRERAS JUAN MANUEL</t>
  </si>
  <si>
    <t>JIMENEZ BAROCIO RAMON</t>
  </si>
  <si>
    <t>MALDONADO RANGEL JESUS</t>
  </si>
  <si>
    <t>RODRIGUEZ MORENO J. GUADALUPE</t>
  </si>
  <si>
    <t>RODRIGUEZ MORENO JAVIER</t>
  </si>
  <si>
    <t>ARAIZA MORALES JOSE MIGUEL</t>
  </si>
  <si>
    <t>OFICIAL DE BRIGADA CONTRA INCENDIOS</t>
  </si>
  <si>
    <t>INTENDENTE DE VIAS PUBLICAS</t>
  </si>
  <si>
    <t>ROMERO GARCIA YESENIA</t>
  </si>
  <si>
    <t>ESTRADAESTRADA PALOMARES MARIA DEL CARMEN</t>
  </si>
  <si>
    <t xml:space="preserve">BAROCIO RAMIREZ YAZMIN GUADALUPE </t>
  </si>
  <si>
    <t>RODRIGUEZ CAMPOS LAURA</t>
  </si>
  <si>
    <t>CORONA ARELLANO AMAIRANY ALEJANDRA</t>
  </si>
  <si>
    <t>MANZO CORTES PATRICIA</t>
  </si>
  <si>
    <t>AGUILAR PANDURO FATIMA</t>
  </si>
  <si>
    <t>PANDURO PANDURO MARIA AZUCENA</t>
  </si>
  <si>
    <t>HERNANDEZ MORAN ESPIRIDON</t>
  </si>
  <si>
    <t>VILLANUEVA CERVANTES KARLA ADYLENE</t>
  </si>
  <si>
    <t>COCINERA DE COMEDOR EMILIANO ZAPATA</t>
  </si>
  <si>
    <t>AUXILIAR DE COMEDOR EMILIANO ZAPATA</t>
  </si>
  <si>
    <t>COCINERA DE COMEDOR SANTIAGO</t>
  </si>
  <si>
    <t>COCINERA DE COMEDOR PURISIMA</t>
  </si>
  <si>
    <t>AUXILIAR DE COMEDOR DIF</t>
  </si>
  <si>
    <t>COCINERA DE COMEDOR DIF</t>
  </si>
  <si>
    <t>AUXILIAR DE ARCHIVO</t>
  </si>
  <si>
    <t>CAMAROGRAFO</t>
  </si>
  <si>
    <t>SECRETARIA DE INSTANCIA ADULTO MAYOR</t>
  </si>
  <si>
    <t>RAMIREZ CEBALLOS DANIEL</t>
  </si>
  <si>
    <t xml:space="preserve">QUIROGA ARELLANO LUIS FERNANDO </t>
  </si>
  <si>
    <t>SANDOVAL MARTINEZ ASUCENA</t>
  </si>
  <si>
    <t>GENERAL</t>
  </si>
  <si>
    <t>SEGURIDAD PREVENTIVA MUNICIPAL</t>
  </si>
  <si>
    <t>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</si>
</sst>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.00"/>
    <numFmt numFmtId="167" formatCode="_-[$$-80A]* #,##0.00_-;\-[$$-80A]* #,##0.00_-;_-[$$-80A]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Alignment="1">
      <alignment vertical="center"/>
    </xf>
    <xf numFmtId="167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9" fillId="0" borderId="0" xfId="1" applyFont="1" applyBorder="1" applyAlignment="1">
      <alignment horizontal="center" vertical="center"/>
    </xf>
    <xf numFmtId="164" fontId="8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1" fillId="0" borderId="0" xfId="1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0" fontId="11" fillId="0" borderId="0" xfId="1" applyNumberFormat="1" applyFont="1" applyAlignment="1">
      <alignment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/>
    </xf>
    <xf numFmtId="164" fontId="8" fillId="5" borderId="7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horizontal="center" vertical="center" wrapText="1"/>
    </xf>
    <xf numFmtId="164" fontId="9" fillId="3" borderId="1" xfId="1" applyFont="1" applyFill="1" applyBorder="1" applyAlignment="1">
      <alignment horizontal="center" vertical="center"/>
    </xf>
    <xf numFmtId="0" fontId="9" fillId="3" borderId="1" xfId="1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9" fillId="3" borderId="0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1" fillId="3" borderId="1" xfId="1" applyNumberFormat="1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164" fontId="9" fillId="3" borderId="4" xfId="1" applyFont="1" applyFill="1" applyBorder="1" applyAlignment="1">
      <alignment horizontal="center" vertical="center" wrapText="1"/>
    </xf>
    <xf numFmtId="167" fontId="9" fillId="3" borderId="1" xfId="3" applyNumberFormat="1" applyFont="1" applyFill="1" applyBorder="1" applyAlignment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  <xf numFmtId="2" fontId="9" fillId="3" borderId="1" xfId="1" applyNumberFormat="1" applyFont="1" applyFill="1" applyBorder="1" applyAlignment="1">
      <alignment horizontal="center" vertical="center" wrapText="1"/>
    </xf>
    <xf numFmtId="167" fontId="9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4" fontId="9" fillId="3" borderId="2" xfId="1" applyFont="1" applyFill="1" applyBorder="1" applyAlignment="1">
      <alignment horizontal="center" vertical="center" wrapText="1"/>
    </xf>
    <xf numFmtId="1" fontId="9" fillId="3" borderId="2" xfId="1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4" fontId="9" fillId="3" borderId="13" xfId="1" applyFont="1" applyFill="1" applyBorder="1" applyAlignment="1">
      <alignment horizontal="center" vertical="center"/>
    </xf>
    <xf numFmtId="164" fontId="8" fillId="3" borderId="1" xfId="1" applyFont="1" applyFill="1" applyBorder="1" applyAlignment="1">
      <alignment horizontal="center" vertical="center" wrapText="1"/>
    </xf>
    <xf numFmtId="164" fontId="8" fillId="3" borderId="0" xfId="1" applyFont="1" applyFill="1" applyBorder="1" applyAlignment="1">
      <alignment horizontal="center" vertical="center" wrapText="1"/>
    </xf>
    <xf numFmtId="164" fontId="11" fillId="3" borderId="0" xfId="1" applyFont="1" applyFill="1" applyAlignment="1">
      <alignment vertical="center"/>
    </xf>
    <xf numFmtId="164" fontId="8" fillId="5" borderId="10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4" fillId="3" borderId="0" xfId="1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9" fillId="2" borderId="4" xfId="0" applyFont="1" applyFill="1" applyBorder="1" applyAlignment="1" applyProtection="1">
      <alignment horizontal="left" vertical="center" wrapText="1"/>
      <protection locked="0"/>
    </xf>
    <xf numFmtId="164" fontId="8" fillId="5" borderId="12" xfId="1" applyFont="1" applyFill="1" applyBorder="1" applyAlignment="1">
      <alignment horizontal="center" vertical="center" wrapText="1"/>
    </xf>
    <xf numFmtId="164" fontId="9" fillId="3" borderId="2" xfId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2" fontId="8" fillId="5" borderId="1" xfId="1" applyNumberFormat="1" applyFont="1" applyFill="1" applyBorder="1" applyAlignment="1">
      <alignment horizontal="center" vertical="center" wrapText="1"/>
    </xf>
    <xf numFmtId="167" fontId="8" fillId="5" borderId="1" xfId="1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67" fontId="8" fillId="5" borderId="1" xfId="3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>
      <alignment vertical="center" wrapText="1"/>
    </xf>
    <xf numFmtId="2" fontId="9" fillId="3" borderId="4" xfId="1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7" fillId="6" borderId="0" xfId="0" applyFont="1" applyFill="1" applyAlignment="1">
      <alignment horizontal="center" vertical="center"/>
    </xf>
    <xf numFmtId="164" fontId="9" fillId="0" borderId="13" xfId="1" applyFont="1" applyFill="1" applyBorder="1" applyAlignment="1">
      <alignment horizontal="center" vertical="center" wrapText="1"/>
    </xf>
    <xf numFmtId="164" fontId="9" fillId="0" borderId="11" xfId="1" applyFont="1" applyFill="1" applyBorder="1" applyAlignment="1">
      <alignment horizontal="center" vertical="center" wrapText="1"/>
    </xf>
    <xf numFmtId="164" fontId="9" fillId="3" borderId="17" xfId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 wrapText="1"/>
    </xf>
    <xf numFmtId="164" fontId="9" fillId="3" borderId="17" xfId="1" applyFont="1" applyFill="1" applyBorder="1" applyAlignment="1">
      <alignment horizontal="center" vertical="center" wrapText="1"/>
    </xf>
    <xf numFmtId="164" fontId="8" fillId="5" borderId="25" xfId="1" applyFont="1" applyFill="1" applyBorder="1" applyAlignment="1">
      <alignment horizontal="center" vertical="center" wrapText="1"/>
    </xf>
    <xf numFmtId="164" fontId="9" fillId="3" borderId="24" xfId="1" applyFont="1" applyFill="1" applyBorder="1" applyAlignment="1">
      <alignment horizontal="center" vertical="center"/>
    </xf>
    <xf numFmtId="164" fontId="9" fillId="3" borderId="23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167" fontId="9" fillId="3" borderId="5" xfId="1" applyNumberFormat="1" applyFont="1" applyFill="1" applyBorder="1" applyAlignment="1">
      <alignment horizontal="center" vertical="center"/>
    </xf>
    <xf numFmtId="164" fontId="11" fillId="0" borderId="1" xfId="1" applyFont="1" applyBorder="1" applyAlignment="1">
      <alignment vertical="center"/>
    </xf>
    <xf numFmtId="164" fontId="11" fillId="0" borderId="4" xfId="1" applyFont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164" fontId="11" fillId="0" borderId="0" xfId="1" applyFont="1" applyBorder="1" applyAlignment="1">
      <alignment vertical="center"/>
    </xf>
    <xf numFmtId="164" fontId="11" fillId="3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 vertical="center"/>
    </xf>
    <xf numFmtId="164" fontId="12" fillId="0" borderId="0" xfId="1" applyFont="1" applyBorder="1" applyAlignment="1">
      <alignment vertical="center"/>
    </xf>
    <xf numFmtId="164" fontId="9" fillId="0" borderId="1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1" fillId="0" borderId="0" xfId="1" applyNumberFormat="1" applyFont="1" applyBorder="1"/>
    <xf numFmtId="164" fontId="11" fillId="0" borderId="0" xfId="1" applyFont="1" applyBorder="1"/>
    <xf numFmtId="164" fontId="11" fillId="3" borderId="0" xfId="1" applyFont="1" applyFill="1" applyBorder="1"/>
    <xf numFmtId="0" fontId="11" fillId="0" borderId="0" xfId="0" applyFont="1"/>
    <xf numFmtId="0" fontId="11" fillId="3" borderId="0" xfId="0" applyFont="1" applyFill="1"/>
    <xf numFmtId="0" fontId="8" fillId="0" borderId="19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1" fillId="0" borderId="19" xfId="1" applyNumberFormat="1" applyFont="1" applyBorder="1"/>
    <xf numFmtId="164" fontId="11" fillId="0" borderId="19" xfId="1" applyFont="1" applyBorder="1"/>
    <xf numFmtId="164" fontId="11" fillId="3" borderId="19" xfId="1" applyFont="1" applyFill="1" applyBorder="1"/>
    <xf numFmtId="164" fontId="9" fillId="3" borderId="19" xfId="1" applyFont="1" applyFill="1" applyBorder="1" applyAlignment="1">
      <alignment horizontal="center" vertical="center"/>
    </xf>
    <xf numFmtId="164" fontId="9" fillId="0" borderId="19" xfId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1" fontId="9" fillId="3" borderId="4" xfId="1" applyNumberFormat="1" applyFont="1" applyFill="1" applyBorder="1" applyAlignment="1">
      <alignment horizontal="center" vertical="center" wrapText="1"/>
    </xf>
    <xf numFmtId="164" fontId="10" fillId="3" borderId="1" xfId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164" fontId="10" fillId="3" borderId="5" xfId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7" fontId="8" fillId="3" borderId="1" xfId="1" applyNumberFormat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/>
    </xf>
    <xf numFmtId="164" fontId="12" fillId="3" borderId="0" xfId="1" applyFont="1" applyFill="1" applyBorder="1" applyAlignment="1">
      <alignment vertical="center"/>
    </xf>
    <xf numFmtId="164" fontId="11" fillId="3" borderId="4" xfId="1" applyFont="1" applyFill="1" applyBorder="1" applyAlignment="1">
      <alignment vertical="center"/>
    </xf>
    <xf numFmtId="164" fontId="11" fillId="3" borderId="1" xfId="1" applyFont="1" applyFill="1" applyBorder="1" applyAlignment="1">
      <alignment vertical="center"/>
    </xf>
    <xf numFmtId="0" fontId="10" fillId="3" borderId="1" xfId="1" applyNumberFormat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164" fontId="8" fillId="5" borderId="19" xfId="1" applyFont="1" applyFill="1" applyBorder="1" applyAlignment="1">
      <alignment horizontal="center" vertical="center" wrapText="1"/>
    </xf>
    <xf numFmtId="164" fontId="9" fillId="5" borderId="19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" xfId="1" applyNumberFormat="1" applyFont="1" applyFill="1" applyBorder="1" applyAlignment="1">
      <alignment horizontal="center" vertical="center" wrapText="1"/>
    </xf>
    <xf numFmtId="164" fontId="8" fillId="3" borderId="4" xfId="1" applyFont="1" applyFill="1" applyBorder="1" applyAlignment="1">
      <alignment horizontal="center" vertical="center" wrapText="1"/>
    </xf>
    <xf numFmtId="164" fontId="8" fillId="3" borderId="19" xfId="1" applyFont="1" applyFill="1" applyBorder="1" applyAlignment="1">
      <alignment horizontal="center" vertical="center" wrapText="1"/>
    </xf>
    <xf numFmtId="164" fontId="8" fillId="3" borderId="0" xfId="1" applyFont="1" applyFill="1" applyBorder="1"/>
    <xf numFmtId="164" fontId="8" fillId="3" borderId="1" xfId="1" applyFont="1" applyFill="1" applyBorder="1" applyAlignment="1">
      <alignment horizontal="center" vertical="center"/>
    </xf>
    <xf numFmtId="164" fontId="17" fillId="3" borderId="1" xfId="1" applyFont="1" applyFill="1" applyBorder="1" applyAlignment="1">
      <alignment horizontal="center" vertical="center"/>
    </xf>
    <xf numFmtId="164" fontId="8" fillId="3" borderId="0" xfId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horizontal="center" vertical="center" wrapText="1"/>
    </xf>
    <xf numFmtId="164" fontId="8" fillId="3" borderId="0" xfId="1" applyFont="1" applyFill="1" applyAlignment="1">
      <alignment vertical="center"/>
    </xf>
    <xf numFmtId="164" fontId="8" fillId="3" borderId="19" xfId="1" applyFont="1" applyFill="1" applyBorder="1" applyAlignment="1">
      <alignment horizontal="center" vertical="center"/>
    </xf>
    <xf numFmtId="164" fontId="8" fillId="3" borderId="0" xfId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4" fontId="12" fillId="3" borderId="0" xfId="1" applyFont="1" applyFill="1" applyAlignment="1">
      <alignment vertical="center"/>
    </xf>
    <xf numFmtId="164" fontId="8" fillId="5" borderId="21" xfId="1" applyFont="1" applyFill="1" applyBorder="1" applyAlignment="1">
      <alignment vertical="center"/>
    </xf>
    <xf numFmtId="164" fontId="8" fillId="5" borderId="9" xfId="1" applyFont="1" applyFill="1" applyBorder="1" applyAlignment="1">
      <alignment horizontal="center" vertical="center" wrapText="1"/>
    </xf>
    <xf numFmtId="164" fontId="8" fillId="5" borderId="1" xfId="1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4" fontId="8" fillId="7" borderId="6" xfId="1" applyFont="1" applyFill="1" applyBorder="1" applyAlignment="1">
      <alignment horizontal="center" vertical="center" wrapText="1"/>
    </xf>
    <xf numFmtId="164" fontId="8" fillId="7" borderId="17" xfId="1" applyFont="1" applyFill="1" applyBorder="1" applyAlignment="1">
      <alignment horizontal="center" vertical="center" wrapText="1"/>
    </xf>
    <xf numFmtId="164" fontId="8" fillId="7" borderId="1" xfId="1" applyFont="1" applyFill="1" applyBorder="1" applyAlignment="1">
      <alignment horizontal="center" vertical="center" wrapText="1"/>
    </xf>
    <xf numFmtId="164" fontId="8" fillId="7" borderId="5" xfId="1" applyFont="1" applyFill="1" applyBorder="1" applyAlignment="1">
      <alignment horizontal="center" vertical="center" wrapText="1"/>
    </xf>
    <xf numFmtId="164" fontId="12" fillId="7" borderId="17" xfId="1" applyFont="1" applyFill="1" applyBorder="1" applyAlignment="1">
      <alignment vertical="center"/>
    </xf>
    <xf numFmtId="164" fontId="12" fillId="7" borderId="1" xfId="1" applyFont="1" applyFill="1" applyBorder="1" applyAlignment="1">
      <alignment vertical="center"/>
    </xf>
    <xf numFmtId="164" fontId="12" fillId="7" borderId="5" xfId="1" applyFont="1" applyFill="1" applyBorder="1" applyAlignment="1">
      <alignment vertical="center"/>
    </xf>
    <xf numFmtId="164" fontId="8" fillId="7" borderId="12" xfId="1" applyFont="1" applyFill="1" applyBorder="1" applyAlignment="1">
      <alignment horizontal="center" vertical="center" wrapText="1"/>
    </xf>
    <xf numFmtId="164" fontId="8" fillId="7" borderId="2" xfId="1" applyFont="1" applyFill="1" applyBorder="1" applyAlignment="1">
      <alignment horizontal="center" vertical="center" wrapText="1"/>
    </xf>
    <xf numFmtId="164" fontId="8" fillId="7" borderId="22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164" fontId="5" fillId="3" borderId="0" xfId="1" applyFont="1" applyFill="1" applyBorder="1" applyAlignment="1">
      <alignment horizontal="center" vertical="center" wrapText="1"/>
    </xf>
    <xf numFmtId="167" fontId="8" fillId="3" borderId="4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167" fontId="5" fillId="3" borderId="0" xfId="1" applyNumberFormat="1" applyFont="1" applyFill="1" applyAlignment="1">
      <alignment horizontal="center" vertical="center"/>
    </xf>
    <xf numFmtId="164" fontId="9" fillId="7" borderId="1" xfId="1" applyFont="1" applyFill="1" applyBorder="1" applyAlignment="1">
      <alignment horizontal="center" vertical="center" wrapText="1"/>
    </xf>
    <xf numFmtId="166" fontId="12" fillId="7" borderId="1" xfId="0" applyNumberFormat="1" applyFont="1" applyFill="1" applyBorder="1" applyAlignment="1">
      <alignment horizontal="center" vertical="center" wrapText="1"/>
    </xf>
    <xf numFmtId="44" fontId="4" fillId="3" borderId="0" xfId="0" applyNumberFormat="1" applyFont="1" applyFill="1" applyAlignment="1">
      <alignment vertical="center" wrapText="1"/>
    </xf>
    <xf numFmtId="167" fontId="4" fillId="3" borderId="0" xfId="1" applyNumberFormat="1" applyFont="1" applyFill="1" applyAlignment="1">
      <alignment horizontal="center" vertical="center"/>
    </xf>
    <xf numFmtId="167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4" fillId="3" borderId="0" xfId="1" applyNumberFormat="1" applyFont="1" applyFill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164" fontId="8" fillId="3" borderId="2" xfId="1" applyFont="1" applyFill="1" applyBorder="1" applyAlignment="1">
      <alignment horizontal="center" vertical="center"/>
    </xf>
    <xf numFmtId="164" fontId="8" fillId="3" borderId="2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vertical="center"/>
    </xf>
    <xf numFmtId="164" fontId="8" fillId="3" borderId="6" xfId="1" applyFont="1" applyFill="1" applyBorder="1" applyAlignment="1">
      <alignment horizontal="center" vertical="center" wrapText="1"/>
    </xf>
    <xf numFmtId="164" fontId="17" fillId="5" borderId="1" xfId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9" fillId="6" borderId="1" xfId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textRotation="90" wrapText="1"/>
    </xf>
    <xf numFmtId="0" fontId="9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5" borderId="15" xfId="1" applyFont="1" applyFill="1" applyBorder="1" applyAlignment="1">
      <alignment horizontal="center" vertical="center" wrapText="1"/>
    </xf>
    <xf numFmtId="164" fontId="8" fillId="5" borderId="4" xfId="1" applyFont="1" applyFill="1" applyBorder="1" applyAlignment="1">
      <alignment horizontal="center" vertical="center" wrapText="1"/>
    </xf>
    <xf numFmtId="164" fontId="8" fillId="5" borderId="13" xfId="1" applyFont="1" applyFill="1" applyBorder="1" applyAlignment="1">
      <alignment horizontal="center" vertical="center" wrapText="1"/>
    </xf>
    <xf numFmtId="164" fontId="8" fillId="5" borderId="16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64" fontId="8" fillId="5" borderId="1" xfId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164" fontId="13" fillId="5" borderId="21" xfId="1" applyFont="1" applyFill="1" applyBorder="1" applyAlignment="1">
      <alignment horizontal="center" vertical="center" wrapText="1"/>
    </xf>
    <xf numFmtId="164" fontId="13" fillId="5" borderId="14" xfId="1" applyFont="1" applyFill="1" applyBorder="1" applyAlignment="1">
      <alignment horizontal="center" vertical="center" wrapText="1"/>
    </xf>
    <xf numFmtId="164" fontId="13" fillId="5" borderId="20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164" fontId="14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4" fontId="14" fillId="5" borderId="17" xfId="1" applyFont="1" applyFill="1" applyBorder="1" applyAlignment="1">
      <alignment horizontal="center" vertical="center" wrapText="1"/>
    </xf>
    <xf numFmtId="164" fontId="14" fillId="5" borderId="18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6" fillId="5" borderId="6" xfId="0" applyFont="1" applyFill="1" applyBorder="1" applyAlignment="1">
      <alignment horizontal="center" vertical="center" wrapText="1"/>
    </xf>
    <xf numFmtId="164" fontId="6" fillId="5" borderId="8" xfId="1" applyFont="1" applyFill="1" applyBorder="1" applyAlignment="1">
      <alignment horizontal="center" vertical="center" wrapText="1"/>
    </xf>
    <xf numFmtId="0" fontId="6" fillId="5" borderId="6" xfId="1" applyNumberFormat="1" applyFont="1" applyFill="1" applyBorder="1" applyAlignment="1">
      <alignment horizontal="center" vertical="center" wrapText="1"/>
    </xf>
    <xf numFmtId="164" fontId="6" fillId="5" borderId="7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164" fontId="6" fillId="5" borderId="1" xfId="1" applyFont="1" applyFill="1" applyBorder="1" applyAlignment="1">
      <alignment horizontal="center" vertical="center" wrapText="1"/>
    </xf>
    <xf numFmtId="0" fontId="6" fillId="5" borderId="2" xfId="1" applyNumberFormat="1" applyFont="1" applyFill="1" applyBorder="1" applyAlignment="1">
      <alignment horizontal="center" vertical="center" wrapText="1"/>
    </xf>
    <xf numFmtId="164" fontId="6" fillId="5" borderId="12" xfId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3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59"/>
  <sheetViews>
    <sheetView view="pageLayout" zoomScale="40" zoomScaleNormal="55" zoomScaleSheetLayoutView="30" zoomScalePageLayoutView="40" workbookViewId="0">
      <selection activeCell="A2" sqref="A2"/>
    </sheetView>
  </sheetViews>
  <sheetFormatPr baseColWidth="10" defaultColWidth="11" defaultRowHeight="21" x14ac:dyDescent="0.25"/>
  <cols>
    <col min="1" max="1" width="23.625" style="73" customWidth="1"/>
    <col min="2" max="2" width="32.625" style="22" customWidth="1"/>
    <col min="3" max="3" width="18.625" style="18" customWidth="1"/>
    <col min="4" max="4" width="21.625" style="164" customWidth="1"/>
    <col min="5" max="5" width="13.625" style="23" customWidth="1"/>
    <col min="6" max="6" width="21.875" style="19" customWidth="1"/>
    <col min="7" max="7" width="26" style="149" customWidth="1"/>
    <col min="8" max="8" width="18.5" style="115" customWidth="1"/>
    <col min="9" max="9" width="18.125" style="59" hidden="1" customWidth="1"/>
    <col min="10" max="10" width="13.375" style="19" customWidth="1"/>
    <col min="11" max="11" width="21.875" style="59" customWidth="1"/>
    <col min="12" max="12" width="19.625" style="59" customWidth="1"/>
    <col min="13" max="13" width="15.875" style="168" customWidth="1"/>
    <col min="14" max="14" width="19.75" style="59" customWidth="1"/>
    <col min="15" max="15" width="21.625" style="59" hidden="1" customWidth="1"/>
    <col min="16" max="16" width="18.5" style="19" customWidth="1"/>
    <col min="17" max="17" width="24.625" style="168" customWidth="1"/>
    <col min="18" max="16384" width="11" style="1"/>
  </cols>
  <sheetData>
    <row r="1" spans="1:17" s="9" customFormat="1" ht="79.349999999999994" customHeight="1" x14ac:dyDescent="0.25">
      <c r="A1" s="231" t="s">
        <v>683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s="9" customFormat="1" ht="79.349999999999994" customHeight="1" x14ac:dyDescent="0.25">
      <c r="A2" s="88"/>
      <c r="B2" s="88"/>
      <c r="C2" s="88"/>
      <c r="D2" s="244" t="s">
        <v>30</v>
      </c>
      <c r="E2" s="244"/>
      <c r="F2" s="244"/>
      <c r="G2" s="244"/>
      <c r="H2" s="244"/>
      <c r="I2" s="244"/>
      <c r="J2" s="244"/>
      <c r="K2" s="244"/>
      <c r="L2" s="246" t="s">
        <v>35</v>
      </c>
      <c r="M2" s="247"/>
      <c r="N2" s="247"/>
      <c r="O2" s="247"/>
      <c r="P2" s="247"/>
      <c r="Q2" s="247"/>
    </row>
    <row r="3" spans="1:17" s="10" customFormat="1" ht="99.75" customHeight="1" thickBot="1" x14ac:dyDescent="0.3">
      <c r="A3" s="89" t="s">
        <v>0</v>
      </c>
      <c r="B3" s="90" t="s">
        <v>1</v>
      </c>
      <c r="C3" s="263" t="s">
        <v>488</v>
      </c>
      <c r="D3" s="264" t="s">
        <v>2</v>
      </c>
      <c r="E3" s="265" t="s">
        <v>39</v>
      </c>
      <c r="F3" s="34" t="s">
        <v>33</v>
      </c>
      <c r="G3" s="35" t="s">
        <v>591</v>
      </c>
      <c r="H3" s="35" t="s">
        <v>34</v>
      </c>
      <c r="I3" s="108" t="s">
        <v>542</v>
      </c>
      <c r="J3" s="266" t="s">
        <v>473</v>
      </c>
      <c r="K3" s="34" t="s">
        <v>36</v>
      </c>
      <c r="L3" s="210" t="s">
        <v>256</v>
      </c>
      <c r="M3" s="210" t="s">
        <v>32</v>
      </c>
      <c r="N3" s="35" t="s">
        <v>40</v>
      </c>
      <c r="O3" s="35" t="s">
        <v>267</v>
      </c>
      <c r="P3" s="35" t="s">
        <v>37</v>
      </c>
      <c r="Q3" s="35" t="s">
        <v>38</v>
      </c>
    </row>
    <row r="4" spans="1:17" s="9" customFormat="1" ht="76.5" customHeight="1" x14ac:dyDescent="0.25">
      <c r="A4" s="61" t="s">
        <v>3</v>
      </c>
      <c r="B4" s="27" t="s">
        <v>421</v>
      </c>
      <c r="C4" s="27">
        <v>1</v>
      </c>
      <c r="D4" s="157">
        <v>754.56</v>
      </c>
      <c r="E4" s="28">
        <v>15</v>
      </c>
      <c r="F4" s="103">
        <f>+D4*E4</f>
        <v>11318.4</v>
      </c>
      <c r="G4" s="40"/>
      <c r="H4" s="13"/>
      <c r="I4" s="109"/>
      <c r="J4" s="29"/>
      <c r="K4" s="56">
        <f>+F4+G4+H4+J4+I4</f>
        <v>11318.4</v>
      </c>
      <c r="L4" s="36">
        <v>1594.59</v>
      </c>
      <c r="M4" s="160"/>
      <c r="N4" s="36"/>
      <c r="O4" s="36"/>
      <c r="P4" s="13">
        <f>L4+M4+N4+O4</f>
        <v>1594.59</v>
      </c>
      <c r="Q4" s="160">
        <f>K4-P4</f>
        <v>9723.81</v>
      </c>
    </row>
    <row r="5" spans="1:17" s="9" customFormat="1" ht="79.349999999999994" customHeight="1" x14ac:dyDescent="0.25">
      <c r="A5" s="62" t="s">
        <v>3</v>
      </c>
      <c r="B5" s="26" t="s">
        <v>422</v>
      </c>
      <c r="C5" s="27">
        <v>2</v>
      </c>
      <c r="D5" s="157">
        <v>754.56</v>
      </c>
      <c r="E5" s="28">
        <v>15</v>
      </c>
      <c r="F5" s="103">
        <f t="shared" ref="F5:F13" si="0">+D5*E5</f>
        <v>11318.4</v>
      </c>
      <c r="G5" s="40"/>
      <c r="H5" s="13"/>
      <c r="I5" s="109"/>
      <c r="J5" s="29"/>
      <c r="K5" s="56">
        <f t="shared" ref="K5:K13" si="1">+F5+G5+H5+J5+I5</f>
        <v>11318.4</v>
      </c>
      <c r="L5" s="36">
        <v>1594.59</v>
      </c>
      <c r="M5" s="160"/>
      <c r="N5" s="36"/>
      <c r="O5" s="36"/>
      <c r="P5" s="13">
        <f>L5+M5+N5+O5</f>
        <v>1594.59</v>
      </c>
      <c r="Q5" s="160">
        <f t="shared" ref="Q5:Q13" si="2">K5-P5</f>
        <v>9723.81</v>
      </c>
    </row>
    <row r="6" spans="1:17" s="9" customFormat="1" ht="79.349999999999994" customHeight="1" x14ac:dyDescent="0.25">
      <c r="A6" s="62" t="s">
        <v>3</v>
      </c>
      <c r="B6" s="26" t="s">
        <v>423</v>
      </c>
      <c r="C6" s="27">
        <v>3</v>
      </c>
      <c r="D6" s="157">
        <v>754.56</v>
      </c>
      <c r="E6" s="28">
        <v>15</v>
      </c>
      <c r="F6" s="103">
        <f t="shared" si="0"/>
        <v>11318.4</v>
      </c>
      <c r="G6" s="40"/>
      <c r="H6" s="13"/>
      <c r="I6" s="109"/>
      <c r="J6" s="29"/>
      <c r="K6" s="56">
        <f t="shared" si="1"/>
        <v>11318.4</v>
      </c>
      <c r="L6" s="36">
        <v>1594.59</v>
      </c>
      <c r="M6" s="160"/>
      <c r="N6" s="36"/>
      <c r="O6" s="36"/>
      <c r="P6" s="13">
        <f>L6+M6+N6+O6</f>
        <v>1594.59</v>
      </c>
      <c r="Q6" s="160">
        <f t="shared" si="2"/>
        <v>9723.81</v>
      </c>
    </row>
    <row r="7" spans="1:17" s="9" customFormat="1" ht="79.349999999999994" customHeight="1" x14ac:dyDescent="0.25">
      <c r="A7" s="62" t="s">
        <v>3</v>
      </c>
      <c r="B7" s="26" t="s">
        <v>424</v>
      </c>
      <c r="C7" s="27">
        <v>4</v>
      </c>
      <c r="D7" s="157">
        <v>754.56</v>
      </c>
      <c r="E7" s="28">
        <v>15</v>
      </c>
      <c r="F7" s="103">
        <f t="shared" si="0"/>
        <v>11318.4</v>
      </c>
      <c r="G7" s="40"/>
      <c r="H7" s="13"/>
      <c r="I7" s="109"/>
      <c r="J7" s="29"/>
      <c r="K7" s="56">
        <f t="shared" si="1"/>
        <v>11318.4</v>
      </c>
      <c r="L7" s="36">
        <v>1594.59</v>
      </c>
      <c r="M7" s="160"/>
      <c r="N7" s="36"/>
      <c r="O7" s="36"/>
      <c r="P7" s="13">
        <f>L7+M7+N7+O7</f>
        <v>1594.59</v>
      </c>
      <c r="Q7" s="160">
        <f t="shared" si="2"/>
        <v>9723.81</v>
      </c>
    </row>
    <row r="8" spans="1:17" s="9" customFormat="1" ht="79.349999999999994" customHeight="1" x14ac:dyDescent="0.25">
      <c r="A8" s="62" t="s">
        <v>3</v>
      </c>
      <c r="B8" s="26" t="s">
        <v>425</v>
      </c>
      <c r="C8" s="27">
        <v>5</v>
      </c>
      <c r="D8" s="157">
        <v>754.56</v>
      </c>
      <c r="E8" s="28">
        <v>15</v>
      </c>
      <c r="F8" s="103">
        <f t="shared" si="0"/>
        <v>11318.4</v>
      </c>
      <c r="G8" s="40"/>
      <c r="H8" s="13"/>
      <c r="I8" s="109"/>
      <c r="J8" s="29"/>
      <c r="K8" s="56">
        <f t="shared" si="1"/>
        <v>11318.4</v>
      </c>
      <c r="L8" s="36">
        <v>1594.59</v>
      </c>
      <c r="M8" s="160"/>
      <c r="N8" s="36"/>
      <c r="O8" s="36"/>
      <c r="P8" s="13">
        <f t="shared" ref="P8" si="3">L8+M8+N8+O8</f>
        <v>1594.59</v>
      </c>
      <c r="Q8" s="160">
        <f t="shared" si="2"/>
        <v>9723.81</v>
      </c>
    </row>
    <row r="9" spans="1:17" s="9" customFormat="1" ht="79.349999999999994" customHeight="1" x14ac:dyDescent="0.25">
      <c r="A9" s="62" t="s">
        <v>3</v>
      </c>
      <c r="B9" s="26" t="s">
        <v>426</v>
      </c>
      <c r="C9" s="27">
        <v>6</v>
      </c>
      <c r="D9" s="157">
        <v>754.56</v>
      </c>
      <c r="E9" s="28">
        <v>15</v>
      </c>
      <c r="F9" s="103">
        <f t="shared" si="0"/>
        <v>11318.4</v>
      </c>
      <c r="G9" s="40"/>
      <c r="H9" s="13"/>
      <c r="I9" s="109"/>
      <c r="J9" s="29"/>
      <c r="K9" s="56">
        <f t="shared" si="1"/>
        <v>11318.4</v>
      </c>
      <c r="L9" s="36">
        <v>1594.59</v>
      </c>
      <c r="M9" s="160"/>
      <c r="N9" s="36"/>
      <c r="O9" s="36"/>
      <c r="P9" s="13">
        <f>L9+M9+N9+O9</f>
        <v>1594.59</v>
      </c>
      <c r="Q9" s="160">
        <f t="shared" si="2"/>
        <v>9723.81</v>
      </c>
    </row>
    <row r="10" spans="1:17" s="9" customFormat="1" ht="79.349999999999994" customHeight="1" x14ac:dyDescent="0.25">
      <c r="A10" s="62" t="s">
        <v>3</v>
      </c>
      <c r="B10" s="26" t="s">
        <v>427</v>
      </c>
      <c r="C10" s="27">
        <v>7</v>
      </c>
      <c r="D10" s="157">
        <v>754.56</v>
      </c>
      <c r="E10" s="28">
        <v>15</v>
      </c>
      <c r="F10" s="103">
        <f t="shared" si="0"/>
        <v>11318.4</v>
      </c>
      <c r="G10" s="40"/>
      <c r="H10" s="13"/>
      <c r="I10" s="109"/>
      <c r="J10" s="29"/>
      <c r="K10" s="56">
        <f t="shared" si="1"/>
        <v>11318.4</v>
      </c>
      <c r="L10" s="36">
        <v>1594.59</v>
      </c>
      <c r="M10" s="160"/>
      <c r="N10" s="36"/>
      <c r="O10" s="36"/>
      <c r="P10" s="13">
        <f>L10+M10+N10+O10</f>
        <v>1594.59</v>
      </c>
      <c r="Q10" s="160">
        <f t="shared" si="2"/>
        <v>9723.81</v>
      </c>
    </row>
    <row r="11" spans="1:17" s="9" customFormat="1" ht="79.349999999999994" customHeight="1" x14ac:dyDescent="0.25">
      <c r="A11" s="62" t="s">
        <v>3</v>
      </c>
      <c r="B11" s="26" t="s">
        <v>428</v>
      </c>
      <c r="C11" s="27">
        <v>8</v>
      </c>
      <c r="D11" s="157">
        <v>754.56</v>
      </c>
      <c r="E11" s="28">
        <v>15</v>
      </c>
      <c r="F11" s="103">
        <f t="shared" si="0"/>
        <v>11318.4</v>
      </c>
      <c r="G11" s="40"/>
      <c r="H11" s="13"/>
      <c r="I11" s="109"/>
      <c r="J11" s="29"/>
      <c r="K11" s="56">
        <f t="shared" si="1"/>
        <v>11318.4</v>
      </c>
      <c r="L11" s="36">
        <v>1594.59</v>
      </c>
      <c r="M11" s="160"/>
      <c r="N11" s="36"/>
      <c r="O11" s="36"/>
      <c r="P11" s="13">
        <f>L11+M11+N11+O11</f>
        <v>1594.59</v>
      </c>
      <c r="Q11" s="160">
        <f t="shared" si="2"/>
        <v>9723.81</v>
      </c>
    </row>
    <row r="12" spans="1:17" s="9" customFormat="1" ht="79.349999999999994" customHeight="1" x14ac:dyDescent="0.25">
      <c r="A12" s="62" t="s">
        <v>3</v>
      </c>
      <c r="B12" s="26" t="s">
        <v>429</v>
      </c>
      <c r="C12" s="27">
        <v>9</v>
      </c>
      <c r="D12" s="157">
        <v>754.56</v>
      </c>
      <c r="E12" s="28">
        <v>15</v>
      </c>
      <c r="F12" s="103">
        <f t="shared" si="0"/>
        <v>11318.4</v>
      </c>
      <c r="G12" s="40"/>
      <c r="H12" s="13"/>
      <c r="I12" s="109"/>
      <c r="J12" s="29"/>
      <c r="K12" s="56">
        <f t="shared" si="1"/>
        <v>11318.4</v>
      </c>
      <c r="L12" s="36">
        <v>1594.59</v>
      </c>
      <c r="M12" s="160"/>
      <c r="N12" s="36"/>
      <c r="O12" s="36"/>
      <c r="P12" s="13">
        <f>L12+M12+N12+O12</f>
        <v>1594.59</v>
      </c>
      <c r="Q12" s="160">
        <f t="shared" si="2"/>
        <v>9723.81</v>
      </c>
    </row>
    <row r="13" spans="1:17" s="9" customFormat="1" ht="79.349999999999994" customHeight="1" x14ac:dyDescent="0.25">
      <c r="A13" s="63" t="s">
        <v>280</v>
      </c>
      <c r="B13" s="30" t="s">
        <v>430</v>
      </c>
      <c r="C13" s="31">
        <v>10</v>
      </c>
      <c r="D13" s="157">
        <v>754.56</v>
      </c>
      <c r="E13" s="32">
        <v>15</v>
      </c>
      <c r="F13" s="104">
        <f t="shared" si="0"/>
        <v>11318.4</v>
      </c>
      <c r="G13" s="40"/>
      <c r="H13" s="13"/>
      <c r="I13" s="110"/>
      <c r="J13" s="33"/>
      <c r="K13" s="56">
        <f t="shared" si="1"/>
        <v>11318.4</v>
      </c>
      <c r="L13" s="36">
        <v>1594.59</v>
      </c>
      <c r="M13" s="206"/>
      <c r="N13" s="80"/>
      <c r="O13" s="80"/>
      <c r="P13" s="13">
        <f>L13+M13+N13+O13</f>
        <v>1594.59</v>
      </c>
      <c r="Q13" s="160">
        <f t="shared" si="2"/>
        <v>9723.81</v>
      </c>
    </row>
    <row r="14" spans="1:17" s="9" customFormat="1" ht="79.349999999999994" customHeight="1" x14ac:dyDescent="0.25">
      <c r="A14" s="245"/>
      <c r="B14" s="245"/>
      <c r="C14" s="245"/>
      <c r="D14" s="245"/>
      <c r="E14" s="245"/>
      <c r="F14" s="182">
        <f>SUM(F4:F13)</f>
        <v>113183.99999999997</v>
      </c>
      <c r="G14" s="183"/>
      <c r="H14" s="183">
        <f t="shared" ref="H14:O14" si="4">SUM(H4:H13)</f>
        <v>0</v>
      </c>
      <c r="I14" s="184">
        <f t="shared" si="4"/>
        <v>0</v>
      </c>
      <c r="J14" s="183">
        <f t="shared" si="4"/>
        <v>0</v>
      </c>
      <c r="K14" s="183">
        <f t="shared" si="4"/>
        <v>113183.99999999997</v>
      </c>
      <c r="L14" s="207">
        <f>SUM(L4:L13)</f>
        <v>15945.9</v>
      </c>
      <c r="M14" s="207">
        <f t="shared" si="4"/>
        <v>0</v>
      </c>
      <c r="N14" s="183">
        <f t="shared" si="4"/>
        <v>0</v>
      </c>
      <c r="O14" s="183">
        <f t="shared" si="4"/>
        <v>0</v>
      </c>
      <c r="P14" s="183">
        <f>SUM(P4:P13)</f>
        <v>15945.9</v>
      </c>
      <c r="Q14" s="183">
        <f>SUM(Q4:Q13)</f>
        <v>97238.099999999991</v>
      </c>
    </row>
    <row r="15" spans="1:17" s="9" customFormat="1" ht="79.5" customHeight="1" x14ac:dyDescent="0.35">
      <c r="A15" s="130"/>
      <c r="B15" s="130"/>
      <c r="C15" s="129"/>
      <c r="D15" s="158"/>
      <c r="E15" s="131"/>
      <c r="F15" s="132"/>
      <c r="G15" s="133"/>
      <c r="H15" s="132"/>
      <c r="I15" s="133"/>
      <c r="J15" s="132"/>
      <c r="K15" s="133"/>
      <c r="L15" s="134"/>
      <c r="M15" s="165"/>
      <c r="N15" s="134"/>
      <c r="O15" s="134"/>
      <c r="P15" s="135"/>
      <c r="Q15" s="165"/>
    </row>
    <row r="16" spans="1:17" s="9" customFormat="1" ht="79.5" customHeight="1" x14ac:dyDescent="0.35">
      <c r="A16" s="128"/>
      <c r="B16" s="128"/>
      <c r="C16" s="127"/>
      <c r="D16" s="159"/>
      <c r="E16" s="124"/>
      <c r="F16" s="125"/>
      <c r="G16" s="126"/>
      <c r="H16" s="125"/>
      <c r="I16" s="126"/>
      <c r="J16" s="125"/>
      <c r="K16" s="126"/>
      <c r="L16" s="39"/>
      <c r="M16" s="166"/>
      <c r="N16" s="39"/>
      <c r="O16" s="39"/>
      <c r="P16" s="16"/>
      <c r="Q16" s="166"/>
    </row>
    <row r="17" spans="1:17" s="9" customFormat="1" ht="79.349999999999994" customHeight="1" x14ac:dyDescent="0.25">
      <c r="A17" s="243" t="s">
        <v>681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</row>
    <row r="18" spans="1:17" s="9" customFormat="1" ht="79.349999999999994" customHeight="1" x14ac:dyDescent="0.25">
      <c r="A18" s="229"/>
      <c r="B18" s="229"/>
      <c r="C18" s="230"/>
      <c r="D18" s="234" t="s">
        <v>30</v>
      </c>
      <c r="E18" s="235"/>
      <c r="F18" s="235"/>
      <c r="G18" s="235"/>
      <c r="H18" s="235"/>
      <c r="I18" s="235"/>
      <c r="J18" s="235"/>
      <c r="K18" s="236"/>
      <c r="L18" s="234" t="s">
        <v>35</v>
      </c>
      <c r="M18" s="235"/>
      <c r="N18" s="235"/>
      <c r="O18" s="235"/>
      <c r="P18" s="236"/>
      <c r="Q18" s="169"/>
    </row>
    <row r="19" spans="1:17" s="9" customFormat="1" ht="79.349999999999994" customHeight="1" x14ac:dyDescent="0.25">
      <c r="A19" s="154" t="s">
        <v>0</v>
      </c>
      <c r="B19" s="155" t="s">
        <v>1</v>
      </c>
      <c r="C19" s="267" t="s">
        <v>488</v>
      </c>
      <c r="D19" s="268" t="s">
        <v>2</v>
      </c>
      <c r="E19" s="269" t="s">
        <v>39</v>
      </c>
      <c r="F19" s="79" t="s">
        <v>33</v>
      </c>
      <c r="G19" s="35" t="s">
        <v>592</v>
      </c>
      <c r="H19" s="35" t="s">
        <v>34</v>
      </c>
      <c r="I19" s="152" t="s">
        <v>542</v>
      </c>
      <c r="J19" s="270" t="s">
        <v>473</v>
      </c>
      <c r="K19" s="60" t="s">
        <v>36</v>
      </c>
      <c r="L19" s="35" t="s">
        <v>256</v>
      </c>
      <c r="M19" s="35" t="s">
        <v>32</v>
      </c>
      <c r="N19" s="35" t="s">
        <v>40</v>
      </c>
      <c r="O19" s="35" t="s">
        <v>267</v>
      </c>
      <c r="P19" s="35" t="s">
        <v>37</v>
      </c>
      <c r="Q19" s="35" t="s">
        <v>38</v>
      </c>
    </row>
    <row r="20" spans="1:17" s="38" customFormat="1" ht="79.349999999999994" customHeight="1" x14ac:dyDescent="0.25">
      <c r="A20" s="62" t="s">
        <v>85</v>
      </c>
      <c r="B20" s="12" t="s">
        <v>106</v>
      </c>
      <c r="C20" s="12">
        <v>11</v>
      </c>
      <c r="D20" s="160">
        <v>754.56</v>
      </c>
      <c r="E20" s="37">
        <v>15</v>
      </c>
      <c r="F20" s="105">
        <f t="shared" ref="F20:F83" si="5">+D20*E20</f>
        <v>11318.4</v>
      </c>
      <c r="G20" s="36"/>
      <c r="H20" s="36"/>
      <c r="I20" s="111"/>
      <c r="J20" s="36"/>
      <c r="K20" s="36">
        <f>+F20+G20+H20+J20+I20</f>
        <v>11318.4</v>
      </c>
      <c r="L20" s="36">
        <v>1594.59</v>
      </c>
      <c r="M20" s="160"/>
      <c r="N20" s="36"/>
      <c r="O20" s="36"/>
      <c r="P20" s="36">
        <f>L20+M20+N20+O20</f>
        <v>1594.59</v>
      </c>
      <c r="Q20" s="160">
        <f>K20-P20</f>
        <v>9723.81</v>
      </c>
    </row>
    <row r="21" spans="1:17" s="38" customFormat="1" ht="79.349999999999994" customHeight="1" x14ac:dyDescent="0.25">
      <c r="A21" s="62" t="s">
        <v>507</v>
      </c>
      <c r="B21" s="12" t="s">
        <v>404</v>
      </c>
      <c r="C21" s="12">
        <v>12</v>
      </c>
      <c r="D21" s="160">
        <v>309.7</v>
      </c>
      <c r="E21" s="37">
        <v>15</v>
      </c>
      <c r="F21" s="105">
        <f t="shared" si="5"/>
        <v>4645.5</v>
      </c>
      <c r="G21" s="36"/>
      <c r="H21" s="36"/>
      <c r="I21" s="111"/>
      <c r="J21" s="36"/>
      <c r="K21" s="36">
        <f t="shared" ref="K21:K84" si="6">+F21+G21+H21+J21+I21</f>
        <v>4645.5</v>
      </c>
      <c r="L21" s="36">
        <v>348.97</v>
      </c>
      <c r="M21" s="160"/>
      <c r="N21" s="36"/>
      <c r="O21" s="36"/>
      <c r="P21" s="36">
        <f t="shared" ref="P21:P84" si="7">L21+M21+N21+O21</f>
        <v>348.97</v>
      </c>
      <c r="Q21" s="160">
        <f t="shared" ref="Q21:Q79" si="8">K21-P21</f>
        <v>4296.53</v>
      </c>
    </row>
    <row r="22" spans="1:17" s="38" customFormat="1" ht="79.349999999999994" customHeight="1" x14ac:dyDescent="0.25">
      <c r="A22" s="62" t="s">
        <v>4</v>
      </c>
      <c r="B22" s="12" t="s">
        <v>378</v>
      </c>
      <c r="C22" s="12">
        <v>13</v>
      </c>
      <c r="D22" s="160">
        <v>1870.58</v>
      </c>
      <c r="E22" s="37">
        <v>15</v>
      </c>
      <c r="F22" s="105">
        <f t="shared" si="5"/>
        <v>28058.699999999997</v>
      </c>
      <c r="G22" s="36"/>
      <c r="H22" s="36"/>
      <c r="I22" s="111"/>
      <c r="J22" s="36"/>
      <c r="K22" s="36">
        <f t="shared" si="6"/>
        <v>28058.699999999997</v>
      </c>
      <c r="L22" s="36">
        <v>5687.5</v>
      </c>
      <c r="M22" s="160"/>
      <c r="N22" s="36"/>
      <c r="O22" s="36"/>
      <c r="P22" s="36">
        <f t="shared" si="7"/>
        <v>5687.5</v>
      </c>
      <c r="Q22" s="160">
        <f t="shared" si="8"/>
        <v>22371.199999999997</v>
      </c>
    </row>
    <row r="23" spans="1:17" s="38" customFormat="1" ht="79.349999999999994" customHeight="1" x14ac:dyDescent="0.25">
      <c r="A23" s="62" t="s">
        <v>281</v>
      </c>
      <c r="B23" s="12" t="s">
        <v>107</v>
      </c>
      <c r="C23" s="12">
        <v>14</v>
      </c>
      <c r="D23" s="160">
        <v>355.06</v>
      </c>
      <c r="E23" s="37">
        <v>15</v>
      </c>
      <c r="F23" s="105">
        <f t="shared" si="5"/>
        <v>5325.9</v>
      </c>
      <c r="G23" s="36"/>
      <c r="H23" s="36"/>
      <c r="I23" s="111"/>
      <c r="J23" s="36"/>
      <c r="K23" s="36">
        <f t="shared" si="6"/>
        <v>5325.9</v>
      </c>
      <c r="L23" s="36">
        <v>423</v>
      </c>
      <c r="M23" s="160">
        <v>56.75</v>
      </c>
      <c r="N23" s="36">
        <f>F23*1%</f>
        <v>53.259</v>
      </c>
      <c r="O23" s="36"/>
      <c r="P23" s="36">
        <f t="shared" si="7"/>
        <v>533.00900000000001</v>
      </c>
      <c r="Q23" s="160">
        <f t="shared" si="8"/>
        <v>4792.8909999999996</v>
      </c>
    </row>
    <row r="24" spans="1:17" s="38" customFormat="1" ht="79.349999999999994" customHeight="1" x14ac:dyDescent="0.25">
      <c r="A24" s="62" t="s">
        <v>16</v>
      </c>
      <c r="B24" s="12" t="s">
        <v>112</v>
      </c>
      <c r="C24" s="12">
        <v>15</v>
      </c>
      <c r="D24" s="160">
        <v>448.73</v>
      </c>
      <c r="E24" s="37">
        <v>15</v>
      </c>
      <c r="F24" s="105">
        <f t="shared" si="5"/>
        <v>6730.9500000000007</v>
      </c>
      <c r="G24" s="36"/>
      <c r="H24" s="36"/>
      <c r="I24" s="111"/>
      <c r="J24" s="36"/>
      <c r="K24" s="36">
        <f t="shared" si="6"/>
        <v>6730.9500000000007</v>
      </c>
      <c r="L24" s="36">
        <v>646.13</v>
      </c>
      <c r="M24" s="160"/>
      <c r="N24" s="36"/>
      <c r="O24" s="36"/>
      <c r="P24" s="36">
        <f t="shared" si="7"/>
        <v>646.13</v>
      </c>
      <c r="Q24" s="160">
        <f>K24-P24</f>
        <v>6084.8200000000006</v>
      </c>
    </row>
    <row r="25" spans="1:17" s="38" customFormat="1" ht="79.349999999999994" customHeight="1" x14ac:dyDescent="0.25">
      <c r="A25" s="62" t="s">
        <v>285</v>
      </c>
      <c r="B25" s="12" t="s">
        <v>113</v>
      </c>
      <c r="C25" s="12">
        <v>16</v>
      </c>
      <c r="D25" s="160">
        <v>273.5</v>
      </c>
      <c r="E25" s="37">
        <v>15</v>
      </c>
      <c r="F25" s="105">
        <f t="shared" si="5"/>
        <v>4102.5</v>
      </c>
      <c r="G25" s="36"/>
      <c r="H25" s="36"/>
      <c r="I25" s="111"/>
      <c r="J25" s="36"/>
      <c r="K25" s="36">
        <f t="shared" si="6"/>
        <v>4102.5</v>
      </c>
      <c r="L25" s="36">
        <v>289.89</v>
      </c>
      <c r="M25" s="160">
        <v>56.75</v>
      </c>
      <c r="N25" s="36">
        <f>F25*0.01</f>
        <v>41.024999999999999</v>
      </c>
      <c r="O25" s="36"/>
      <c r="P25" s="36">
        <f t="shared" si="7"/>
        <v>387.66499999999996</v>
      </c>
      <c r="Q25" s="160">
        <f t="shared" si="8"/>
        <v>3714.835</v>
      </c>
    </row>
    <row r="26" spans="1:17" s="38" customFormat="1" ht="79.349999999999994" customHeight="1" x14ac:dyDescent="0.25">
      <c r="A26" s="222" t="s">
        <v>545</v>
      </c>
      <c r="B26" s="12" t="s">
        <v>544</v>
      </c>
      <c r="C26" s="12">
        <v>17</v>
      </c>
      <c r="D26" s="160">
        <v>252.43</v>
      </c>
      <c r="E26" s="37">
        <v>15</v>
      </c>
      <c r="F26" s="105">
        <f t="shared" si="5"/>
        <v>3786.4500000000003</v>
      </c>
      <c r="G26" s="36"/>
      <c r="H26" s="36"/>
      <c r="I26" s="111"/>
      <c r="J26" s="36"/>
      <c r="K26" s="36">
        <f t="shared" si="6"/>
        <v>3786.4500000000003</v>
      </c>
      <c r="L26" s="36">
        <v>255.5</v>
      </c>
      <c r="M26" s="160">
        <v>56.75</v>
      </c>
      <c r="N26" s="36">
        <f>F26*0.01</f>
        <v>37.864500000000007</v>
      </c>
      <c r="O26" s="36"/>
      <c r="P26" s="36">
        <f t="shared" si="7"/>
        <v>350.11450000000002</v>
      </c>
      <c r="Q26" s="160">
        <f t="shared" si="8"/>
        <v>3436.3355000000001</v>
      </c>
    </row>
    <row r="27" spans="1:17" s="38" customFormat="1" ht="79.349999999999994" customHeight="1" x14ac:dyDescent="0.25">
      <c r="A27" s="226"/>
      <c r="B27" s="12" t="s">
        <v>114</v>
      </c>
      <c r="C27" s="12">
        <v>18</v>
      </c>
      <c r="D27" s="160">
        <v>252.43</v>
      </c>
      <c r="E27" s="37">
        <v>15</v>
      </c>
      <c r="F27" s="105">
        <f t="shared" si="5"/>
        <v>3786.4500000000003</v>
      </c>
      <c r="G27" s="36"/>
      <c r="H27" s="36"/>
      <c r="I27" s="111"/>
      <c r="J27" s="36"/>
      <c r="K27" s="36">
        <f t="shared" si="6"/>
        <v>3786.4500000000003</v>
      </c>
      <c r="L27" s="36">
        <v>255.5</v>
      </c>
      <c r="M27" s="160">
        <f>56.75</f>
        <v>56.75</v>
      </c>
      <c r="N27" s="36">
        <f>F27*0.01</f>
        <v>37.864500000000007</v>
      </c>
      <c r="O27" s="36"/>
      <c r="P27" s="36">
        <f t="shared" si="7"/>
        <v>350.11450000000002</v>
      </c>
      <c r="Q27" s="160">
        <f t="shared" si="8"/>
        <v>3436.3355000000001</v>
      </c>
    </row>
    <row r="28" spans="1:17" s="38" customFormat="1" ht="79.349999999999994" customHeight="1" x14ac:dyDescent="0.25">
      <c r="A28" s="223"/>
      <c r="B28" s="12" t="s">
        <v>115</v>
      </c>
      <c r="C28" s="12">
        <v>19</v>
      </c>
      <c r="D28" s="160">
        <v>252.43</v>
      </c>
      <c r="E28" s="37">
        <v>15</v>
      </c>
      <c r="F28" s="105">
        <f t="shared" si="5"/>
        <v>3786.4500000000003</v>
      </c>
      <c r="G28" s="36"/>
      <c r="H28" s="36"/>
      <c r="I28" s="111"/>
      <c r="J28" s="36"/>
      <c r="K28" s="36">
        <f t="shared" si="6"/>
        <v>3786.4500000000003</v>
      </c>
      <c r="L28" s="36">
        <v>255.5</v>
      </c>
      <c r="M28" s="160">
        <v>56.75</v>
      </c>
      <c r="N28" s="36">
        <f>F28*0.01</f>
        <v>37.864500000000007</v>
      </c>
      <c r="O28" s="36"/>
      <c r="P28" s="36">
        <f t="shared" si="7"/>
        <v>350.11450000000002</v>
      </c>
      <c r="Q28" s="160">
        <f t="shared" si="8"/>
        <v>3436.3355000000001</v>
      </c>
    </row>
    <row r="29" spans="1:17" s="38" customFormat="1" ht="79.349999999999994" customHeight="1" x14ac:dyDescent="0.25">
      <c r="A29" s="62" t="s">
        <v>273</v>
      </c>
      <c r="B29" s="25" t="s">
        <v>619</v>
      </c>
      <c r="C29" s="12">
        <v>20</v>
      </c>
      <c r="D29" s="160">
        <v>412</v>
      </c>
      <c r="E29" s="37">
        <v>15</v>
      </c>
      <c r="F29" s="105">
        <f t="shared" si="5"/>
        <v>6180</v>
      </c>
      <c r="G29" s="36"/>
      <c r="H29" s="36"/>
      <c r="I29" s="111"/>
      <c r="J29" s="36"/>
      <c r="K29" s="36">
        <f t="shared" si="6"/>
        <v>6180</v>
      </c>
      <c r="L29" s="36">
        <v>551.21</v>
      </c>
      <c r="M29" s="160"/>
      <c r="N29" s="36"/>
      <c r="O29" s="36"/>
      <c r="P29" s="36">
        <f t="shared" si="7"/>
        <v>551.21</v>
      </c>
      <c r="Q29" s="160">
        <f t="shared" si="8"/>
        <v>5628.79</v>
      </c>
    </row>
    <row r="30" spans="1:17" s="38" customFormat="1" ht="79.349999999999994" customHeight="1" x14ac:dyDescent="0.25">
      <c r="A30" s="64" t="s">
        <v>546</v>
      </c>
      <c r="B30" s="12" t="s">
        <v>156</v>
      </c>
      <c r="C30" s="12">
        <v>21</v>
      </c>
      <c r="D30" s="160">
        <v>274.24</v>
      </c>
      <c r="E30" s="37">
        <v>15</v>
      </c>
      <c r="F30" s="105">
        <f t="shared" si="5"/>
        <v>4113.6000000000004</v>
      </c>
      <c r="G30" s="36"/>
      <c r="H30" s="36"/>
      <c r="I30" s="111"/>
      <c r="J30" s="36"/>
      <c r="K30" s="36">
        <f t="shared" si="6"/>
        <v>4113.6000000000004</v>
      </c>
      <c r="L30" s="36">
        <v>291.10000000000002</v>
      </c>
      <c r="M30" s="160">
        <v>56.75</v>
      </c>
      <c r="N30" s="36">
        <v>39.56</v>
      </c>
      <c r="O30" s="36"/>
      <c r="P30" s="36">
        <f t="shared" si="7"/>
        <v>387.41</v>
      </c>
      <c r="Q30" s="160">
        <f>K30-P30</f>
        <v>3726.1900000000005</v>
      </c>
    </row>
    <row r="31" spans="1:17" s="38" customFormat="1" ht="79.349999999999994" customHeight="1" x14ac:dyDescent="0.25">
      <c r="A31" s="64" t="s">
        <v>547</v>
      </c>
      <c r="B31" s="40" t="s">
        <v>116</v>
      </c>
      <c r="C31" s="12">
        <v>22</v>
      </c>
      <c r="D31" s="160">
        <v>292.39999999999998</v>
      </c>
      <c r="E31" s="37">
        <v>15</v>
      </c>
      <c r="F31" s="105">
        <f t="shared" si="5"/>
        <v>4386</v>
      </c>
      <c r="G31" s="36"/>
      <c r="H31" s="36"/>
      <c r="I31" s="111"/>
      <c r="J31" s="36"/>
      <c r="K31" s="36">
        <f t="shared" si="6"/>
        <v>4386</v>
      </c>
      <c r="L31" s="36">
        <v>320.73</v>
      </c>
      <c r="M31" s="160">
        <v>56.75</v>
      </c>
      <c r="N31" s="36">
        <f>F31*0.01</f>
        <v>43.86</v>
      </c>
      <c r="O31" s="36"/>
      <c r="P31" s="36">
        <f t="shared" si="7"/>
        <v>421.34000000000003</v>
      </c>
      <c r="Q31" s="160">
        <f t="shared" si="8"/>
        <v>3964.66</v>
      </c>
    </row>
    <row r="32" spans="1:17" s="38" customFormat="1" ht="79.349999999999994" customHeight="1" x14ac:dyDescent="0.25">
      <c r="A32" s="62" t="s">
        <v>46</v>
      </c>
      <c r="B32" s="40" t="s">
        <v>431</v>
      </c>
      <c r="C32" s="12">
        <v>23</v>
      </c>
      <c r="D32" s="160">
        <v>448.76</v>
      </c>
      <c r="E32" s="37">
        <v>15</v>
      </c>
      <c r="F32" s="105">
        <f t="shared" si="5"/>
        <v>6731.4</v>
      </c>
      <c r="G32" s="36"/>
      <c r="H32" s="36"/>
      <c r="I32" s="111"/>
      <c r="J32" s="36"/>
      <c r="K32" s="36">
        <f t="shared" si="6"/>
        <v>6731.4</v>
      </c>
      <c r="L32" s="36">
        <v>646.13</v>
      </c>
      <c r="M32" s="160"/>
      <c r="N32" s="36"/>
      <c r="O32" s="36"/>
      <c r="P32" s="36">
        <f t="shared" si="7"/>
        <v>646.13</v>
      </c>
      <c r="Q32" s="160">
        <f t="shared" si="8"/>
        <v>6085.2699999999995</v>
      </c>
    </row>
    <row r="33" spans="1:17" s="38" customFormat="1" ht="79.349999999999994" customHeight="1" x14ac:dyDescent="0.25">
      <c r="A33" s="62" t="s">
        <v>575</v>
      </c>
      <c r="B33" s="40" t="s">
        <v>576</v>
      </c>
      <c r="C33" s="12">
        <v>24</v>
      </c>
      <c r="D33" s="160">
        <v>455.6</v>
      </c>
      <c r="E33" s="37">
        <v>15</v>
      </c>
      <c r="F33" s="105">
        <f t="shared" si="5"/>
        <v>6834</v>
      </c>
      <c r="G33" s="36"/>
      <c r="H33" s="36"/>
      <c r="I33" s="111"/>
      <c r="J33" s="36"/>
      <c r="K33" s="36">
        <f t="shared" si="6"/>
        <v>6834</v>
      </c>
      <c r="L33" s="36">
        <v>664.51</v>
      </c>
      <c r="M33" s="160"/>
      <c r="N33" s="36"/>
      <c r="O33" s="36"/>
      <c r="P33" s="36">
        <f t="shared" si="7"/>
        <v>664.51</v>
      </c>
      <c r="Q33" s="160">
        <f t="shared" si="8"/>
        <v>6169.49</v>
      </c>
    </row>
    <row r="34" spans="1:17" s="38" customFormat="1" ht="79.349999999999994" customHeight="1" x14ac:dyDescent="0.25">
      <c r="A34" s="99" t="s">
        <v>580</v>
      </c>
      <c r="B34" s="40" t="s">
        <v>437</v>
      </c>
      <c r="C34" s="12">
        <v>25</v>
      </c>
      <c r="D34" s="160">
        <v>253.3</v>
      </c>
      <c r="E34" s="37">
        <v>15</v>
      </c>
      <c r="F34" s="105">
        <f t="shared" si="5"/>
        <v>3799.5</v>
      </c>
      <c r="G34" s="36"/>
      <c r="H34" s="36"/>
      <c r="I34" s="111"/>
      <c r="J34" s="36"/>
      <c r="K34" s="36">
        <f t="shared" si="6"/>
        <v>3799.5</v>
      </c>
      <c r="L34" s="36">
        <v>256.92</v>
      </c>
      <c r="M34" s="160"/>
      <c r="N34" s="36"/>
      <c r="O34" s="36"/>
      <c r="P34" s="36">
        <f t="shared" si="7"/>
        <v>256.92</v>
      </c>
      <c r="Q34" s="160">
        <f t="shared" si="8"/>
        <v>3542.58</v>
      </c>
    </row>
    <row r="35" spans="1:17" s="38" customFormat="1" ht="79.349999999999994" customHeight="1" x14ac:dyDescent="0.25">
      <c r="A35" s="99" t="s">
        <v>580</v>
      </c>
      <c r="B35" s="12" t="s">
        <v>411</v>
      </c>
      <c r="C35" s="12">
        <v>26</v>
      </c>
      <c r="D35" s="160">
        <v>253.3</v>
      </c>
      <c r="E35" s="37">
        <v>15</v>
      </c>
      <c r="F35" s="105">
        <f t="shared" si="5"/>
        <v>3799.5</v>
      </c>
      <c r="G35" s="36"/>
      <c r="H35" s="36"/>
      <c r="I35" s="111"/>
      <c r="J35" s="36"/>
      <c r="K35" s="36">
        <f t="shared" si="6"/>
        <v>3799.5</v>
      </c>
      <c r="L35" s="36">
        <v>256.92</v>
      </c>
      <c r="M35" s="160"/>
      <c r="N35" s="36"/>
      <c r="O35" s="36"/>
      <c r="P35" s="36">
        <f t="shared" si="7"/>
        <v>256.92</v>
      </c>
      <c r="Q35" s="160">
        <f t="shared" si="8"/>
        <v>3542.58</v>
      </c>
    </row>
    <row r="36" spans="1:17" s="38" customFormat="1" ht="79.349999999999994" customHeight="1" x14ac:dyDescent="0.25">
      <c r="A36" s="62" t="s">
        <v>44</v>
      </c>
      <c r="B36" s="12" t="s">
        <v>396</v>
      </c>
      <c r="C36" s="12">
        <v>27</v>
      </c>
      <c r="D36" s="160">
        <v>718.2</v>
      </c>
      <c r="E36" s="37">
        <v>15</v>
      </c>
      <c r="F36" s="105">
        <f t="shared" si="5"/>
        <v>10773</v>
      </c>
      <c r="G36" s="36"/>
      <c r="H36" s="36"/>
      <c r="I36" s="111"/>
      <c r="J36" s="36"/>
      <c r="K36" s="36">
        <f t="shared" si="6"/>
        <v>10773</v>
      </c>
      <c r="L36" s="36">
        <v>1547.07</v>
      </c>
      <c r="M36" s="160"/>
      <c r="N36" s="36"/>
      <c r="O36" s="36"/>
      <c r="P36" s="36">
        <f t="shared" si="7"/>
        <v>1547.07</v>
      </c>
      <c r="Q36" s="160">
        <f t="shared" si="8"/>
        <v>9225.93</v>
      </c>
    </row>
    <row r="37" spans="1:17" s="38" customFormat="1" ht="79.349999999999994" customHeight="1" x14ac:dyDescent="0.25">
      <c r="A37" s="62" t="s">
        <v>410</v>
      </c>
      <c r="B37" s="12" t="s">
        <v>409</v>
      </c>
      <c r="C37" s="12">
        <v>28</v>
      </c>
      <c r="D37" s="57">
        <v>247.6</v>
      </c>
      <c r="E37" s="37">
        <v>15</v>
      </c>
      <c r="F37" s="105">
        <f t="shared" si="5"/>
        <v>3714</v>
      </c>
      <c r="G37" s="36"/>
      <c r="H37" s="36"/>
      <c r="I37" s="111"/>
      <c r="J37" s="36"/>
      <c r="K37" s="36">
        <f t="shared" si="6"/>
        <v>3714</v>
      </c>
      <c r="L37" s="36">
        <v>247.62</v>
      </c>
      <c r="M37" s="160"/>
      <c r="N37" s="36"/>
      <c r="O37" s="36"/>
      <c r="P37" s="36">
        <f t="shared" si="7"/>
        <v>247.62</v>
      </c>
      <c r="Q37" s="160">
        <f t="shared" si="8"/>
        <v>3466.38</v>
      </c>
    </row>
    <row r="38" spans="1:17" s="38" customFormat="1" ht="79.349999999999994" customHeight="1" x14ac:dyDescent="0.25">
      <c r="A38" s="62" t="s">
        <v>322</v>
      </c>
      <c r="B38" s="42" t="s">
        <v>362</v>
      </c>
      <c r="C38" s="12">
        <v>29</v>
      </c>
      <c r="D38" s="160">
        <v>424</v>
      </c>
      <c r="E38" s="37">
        <v>15</v>
      </c>
      <c r="F38" s="105">
        <f t="shared" si="5"/>
        <v>6360</v>
      </c>
      <c r="G38" s="36"/>
      <c r="H38" s="36"/>
      <c r="I38" s="111"/>
      <c r="J38" s="36"/>
      <c r="K38" s="36">
        <f t="shared" si="6"/>
        <v>6360</v>
      </c>
      <c r="L38" s="36">
        <v>580.01</v>
      </c>
      <c r="M38" s="160"/>
      <c r="N38" s="36"/>
      <c r="O38" s="36"/>
      <c r="P38" s="36">
        <f t="shared" si="7"/>
        <v>580.01</v>
      </c>
      <c r="Q38" s="160">
        <f t="shared" si="8"/>
        <v>5779.99</v>
      </c>
    </row>
    <row r="39" spans="1:17" s="38" customFormat="1" ht="79.349999999999994" customHeight="1" x14ac:dyDescent="0.25">
      <c r="A39" s="62" t="s">
        <v>412</v>
      </c>
      <c r="B39" s="12" t="s">
        <v>253</v>
      </c>
      <c r="C39" s="12">
        <v>30</v>
      </c>
      <c r="D39" s="160">
        <v>493</v>
      </c>
      <c r="E39" s="37">
        <v>15</v>
      </c>
      <c r="F39" s="105">
        <f t="shared" si="5"/>
        <v>7395</v>
      </c>
      <c r="G39" s="36"/>
      <c r="H39" s="36"/>
      <c r="I39" s="111"/>
      <c r="J39" s="36"/>
      <c r="K39" s="36">
        <f t="shared" si="6"/>
        <v>7395</v>
      </c>
      <c r="L39" s="36">
        <v>765.04</v>
      </c>
      <c r="M39" s="160"/>
      <c r="N39" s="36"/>
      <c r="O39" s="36"/>
      <c r="P39" s="36">
        <f t="shared" si="7"/>
        <v>765.04</v>
      </c>
      <c r="Q39" s="160">
        <f t="shared" si="8"/>
        <v>6629.96</v>
      </c>
    </row>
    <row r="40" spans="1:17" s="38" customFormat="1" ht="79.349999999999994" customHeight="1" x14ac:dyDescent="0.25">
      <c r="A40" s="62" t="s">
        <v>282</v>
      </c>
      <c r="B40" s="12" t="s">
        <v>453</v>
      </c>
      <c r="C40" s="12">
        <v>31</v>
      </c>
      <c r="D40" s="160">
        <v>247.6</v>
      </c>
      <c r="E40" s="37">
        <v>15</v>
      </c>
      <c r="F40" s="105">
        <f t="shared" si="5"/>
        <v>3714</v>
      </c>
      <c r="G40" s="36"/>
      <c r="H40" s="36"/>
      <c r="I40" s="111"/>
      <c r="J40" s="36"/>
      <c r="K40" s="36">
        <f t="shared" si="6"/>
        <v>3714</v>
      </c>
      <c r="L40" s="36">
        <v>247.62</v>
      </c>
      <c r="M40" s="160"/>
      <c r="N40" s="36"/>
      <c r="O40" s="36"/>
      <c r="P40" s="36">
        <f t="shared" si="7"/>
        <v>247.62</v>
      </c>
      <c r="Q40" s="160">
        <f t="shared" si="8"/>
        <v>3466.38</v>
      </c>
    </row>
    <row r="41" spans="1:17" s="38" customFormat="1" ht="79.349999999999994" customHeight="1" x14ac:dyDescent="0.25">
      <c r="A41" s="65" t="s">
        <v>286</v>
      </c>
      <c r="B41" s="12" t="s">
        <v>117</v>
      </c>
      <c r="C41" s="12">
        <v>32</v>
      </c>
      <c r="D41" s="160">
        <v>726.23</v>
      </c>
      <c r="E41" s="37">
        <v>15</v>
      </c>
      <c r="F41" s="105">
        <f t="shared" si="5"/>
        <v>10893.45</v>
      </c>
      <c r="G41" s="36"/>
      <c r="H41" s="36"/>
      <c r="I41" s="111"/>
      <c r="J41" s="36"/>
      <c r="K41" s="36">
        <f t="shared" si="6"/>
        <v>10893.45</v>
      </c>
      <c r="L41" s="36">
        <v>1503.82</v>
      </c>
      <c r="M41" s="160"/>
      <c r="N41" s="36"/>
      <c r="O41" s="36"/>
      <c r="P41" s="36">
        <f t="shared" si="7"/>
        <v>1503.82</v>
      </c>
      <c r="Q41" s="160">
        <f t="shared" si="8"/>
        <v>9389.630000000001</v>
      </c>
    </row>
    <row r="42" spans="1:17" s="38" customFormat="1" ht="79.349999999999994" customHeight="1" x14ac:dyDescent="0.25">
      <c r="A42" s="65" t="s">
        <v>559</v>
      </c>
      <c r="B42" s="12" t="s">
        <v>395</v>
      </c>
      <c r="C42" s="12">
        <v>33</v>
      </c>
      <c r="D42" s="160">
        <v>536.36</v>
      </c>
      <c r="E42" s="37">
        <v>15</v>
      </c>
      <c r="F42" s="105">
        <f t="shared" si="5"/>
        <v>8045.4000000000005</v>
      </c>
      <c r="G42" s="36"/>
      <c r="H42" s="36"/>
      <c r="I42" s="111"/>
      <c r="J42" s="36"/>
      <c r="K42" s="36">
        <f t="shared" si="6"/>
        <v>8045.4000000000005</v>
      </c>
      <c r="L42" s="36">
        <v>895.47</v>
      </c>
      <c r="M42" s="160"/>
      <c r="N42" s="36"/>
      <c r="O42" s="36"/>
      <c r="P42" s="36">
        <f t="shared" si="7"/>
        <v>895.47</v>
      </c>
      <c r="Q42" s="160">
        <f>K42-P42</f>
        <v>7149.93</v>
      </c>
    </row>
    <row r="43" spans="1:17" s="38" customFormat="1" ht="79.349999999999994" customHeight="1" x14ac:dyDescent="0.25">
      <c r="A43" s="65" t="s">
        <v>508</v>
      </c>
      <c r="B43" s="12" t="s">
        <v>271</v>
      </c>
      <c r="C43" s="12">
        <v>34</v>
      </c>
      <c r="D43" s="57">
        <v>253.3</v>
      </c>
      <c r="E43" s="37">
        <v>15</v>
      </c>
      <c r="F43" s="105">
        <f t="shared" si="5"/>
        <v>3799.5</v>
      </c>
      <c r="G43" s="36"/>
      <c r="H43" s="36"/>
      <c r="I43" s="111"/>
      <c r="J43" s="36"/>
      <c r="K43" s="36">
        <f t="shared" si="6"/>
        <v>3799.5</v>
      </c>
      <c r="L43" s="36">
        <v>256.92</v>
      </c>
      <c r="M43" s="160"/>
      <c r="N43" s="36"/>
      <c r="O43" s="36"/>
      <c r="P43" s="36">
        <f t="shared" si="7"/>
        <v>256.92</v>
      </c>
      <c r="Q43" s="160">
        <f t="shared" si="8"/>
        <v>3542.58</v>
      </c>
    </row>
    <row r="44" spans="1:17" s="38" customFormat="1" ht="79.349999999999994" customHeight="1" x14ac:dyDescent="0.25">
      <c r="A44" s="65" t="s">
        <v>398</v>
      </c>
      <c r="B44" s="12" t="s">
        <v>491</v>
      </c>
      <c r="C44" s="12">
        <v>35</v>
      </c>
      <c r="D44" s="57">
        <v>424.33</v>
      </c>
      <c r="E44" s="37">
        <v>15</v>
      </c>
      <c r="F44" s="105">
        <f t="shared" si="5"/>
        <v>6364.95</v>
      </c>
      <c r="G44" s="36"/>
      <c r="H44" s="36"/>
      <c r="I44" s="111"/>
      <c r="J44" s="36"/>
      <c r="K44" s="36">
        <f t="shared" si="6"/>
        <v>6364.95</v>
      </c>
      <c r="L44" s="36">
        <v>580.79999999999995</v>
      </c>
      <c r="M44" s="160"/>
      <c r="N44" s="36"/>
      <c r="O44" s="36"/>
      <c r="P44" s="36">
        <f t="shared" si="7"/>
        <v>580.79999999999995</v>
      </c>
      <c r="Q44" s="160">
        <f t="shared" si="8"/>
        <v>5784.15</v>
      </c>
    </row>
    <row r="45" spans="1:17" s="38" customFormat="1" ht="79.349999999999994" customHeight="1" x14ac:dyDescent="0.25">
      <c r="A45" s="65" t="s">
        <v>419</v>
      </c>
      <c r="B45" s="42" t="s">
        <v>418</v>
      </c>
      <c r="C45" s="12">
        <v>36</v>
      </c>
      <c r="D45" s="160">
        <v>320.5</v>
      </c>
      <c r="E45" s="37">
        <v>15</v>
      </c>
      <c r="F45" s="105">
        <f t="shared" si="5"/>
        <v>4807.5</v>
      </c>
      <c r="G45" s="36"/>
      <c r="H45" s="36"/>
      <c r="I45" s="111"/>
      <c r="J45" s="36"/>
      <c r="K45" s="36">
        <f t="shared" si="6"/>
        <v>4807.5</v>
      </c>
      <c r="L45" s="36">
        <v>366.59</v>
      </c>
      <c r="M45" s="160">
        <v>56.75</v>
      </c>
      <c r="N45" s="36"/>
      <c r="O45" s="36"/>
      <c r="P45" s="36">
        <f>L45+M45+N45+O45</f>
        <v>423.34</v>
      </c>
      <c r="Q45" s="160">
        <f t="shared" si="8"/>
        <v>4384.16</v>
      </c>
    </row>
    <row r="46" spans="1:17" s="38" customFormat="1" ht="79.349999999999994" customHeight="1" x14ac:dyDescent="0.25">
      <c r="A46" s="62" t="s">
        <v>5</v>
      </c>
      <c r="B46" s="12" t="s">
        <v>109</v>
      </c>
      <c r="C46" s="12">
        <v>37</v>
      </c>
      <c r="D46" s="160">
        <v>252.43</v>
      </c>
      <c r="E46" s="37">
        <v>15</v>
      </c>
      <c r="F46" s="105">
        <f t="shared" si="5"/>
        <v>3786.4500000000003</v>
      </c>
      <c r="G46" s="36"/>
      <c r="H46" s="36"/>
      <c r="I46" s="111"/>
      <c r="J46" s="36"/>
      <c r="K46" s="36">
        <f t="shared" si="6"/>
        <v>3786.4500000000003</v>
      </c>
      <c r="L46" s="36">
        <v>255.5</v>
      </c>
      <c r="M46" s="160">
        <v>56.75</v>
      </c>
      <c r="N46" s="36">
        <f>F46*0.01</f>
        <v>37.864500000000007</v>
      </c>
      <c r="O46" s="36"/>
      <c r="P46" s="36">
        <f t="shared" si="7"/>
        <v>350.11450000000002</v>
      </c>
      <c r="Q46" s="160">
        <f t="shared" si="8"/>
        <v>3436.3355000000001</v>
      </c>
    </row>
    <row r="47" spans="1:17" s="38" customFormat="1" ht="79.349999999999994" customHeight="1" x14ac:dyDescent="0.25">
      <c r="A47" s="62" t="s">
        <v>283</v>
      </c>
      <c r="B47" s="12" t="s">
        <v>263</v>
      </c>
      <c r="C47" s="12">
        <v>38</v>
      </c>
      <c r="D47" s="160">
        <v>219.46</v>
      </c>
      <c r="E47" s="37">
        <v>15</v>
      </c>
      <c r="F47" s="105">
        <f t="shared" si="5"/>
        <v>3291.9</v>
      </c>
      <c r="G47" s="36"/>
      <c r="H47" s="36"/>
      <c r="I47" s="111"/>
      <c r="J47" s="36"/>
      <c r="K47" s="36">
        <f t="shared" si="6"/>
        <v>3291.9</v>
      </c>
      <c r="L47" s="36">
        <v>76.59</v>
      </c>
      <c r="M47" s="160">
        <v>56.75</v>
      </c>
      <c r="N47" s="36">
        <f>F47*0.01</f>
        <v>32.919000000000004</v>
      </c>
      <c r="O47" s="36"/>
      <c r="P47" s="36">
        <f t="shared" si="7"/>
        <v>166.25900000000001</v>
      </c>
      <c r="Q47" s="160">
        <f t="shared" si="8"/>
        <v>3125.6410000000001</v>
      </c>
    </row>
    <row r="48" spans="1:17" s="38" customFormat="1" ht="79.349999999999994" customHeight="1" x14ac:dyDescent="0.25">
      <c r="A48" s="62" t="s">
        <v>284</v>
      </c>
      <c r="B48" s="12" t="s">
        <v>110</v>
      </c>
      <c r="C48" s="12">
        <v>39</v>
      </c>
      <c r="D48" s="160">
        <v>208</v>
      </c>
      <c r="E48" s="37">
        <v>15</v>
      </c>
      <c r="F48" s="105">
        <f t="shared" si="5"/>
        <v>3120</v>
      </c>
      <c r="G48" s="36"/>
      <c r="H48" s="36"/>
      <c r="I48" s="111"/>
      <c r="J48" s="36"/>
      <c r="K48" s="36">
        <f t="shared" si="6"/>
        <v>3120</v>
      </c>
      <c r="L48" s="36">
        <v>58.08</v>
      </c>
      <c r="M48" s="160"/>
      <c r="N48" s="36"/>
      <c r="O48" s="36"/>
      <c r="P48" s="36">
        <f t="shared" si="7"/>
        <v>58.08</v>
      </c>
      <c r="Q48" s="160">
        <f t="shared" si="8"/>
        <v>3061.92</v>
      </c>
    </row>
    <row r="49" spans="1:17" s="38" customFormat="1" ht="79.349999999999994" customHeight="1" x14ac:dyDescent="0.25">
      <c r="A49" s="62" t="s">
        <v>14</v>
      </c>
      <c r="B49" s="12" t="s">
        <v>111</v>
      </c>
      <c r="C49" s="12">
        <v>40</v>
      </c>
      <c r="D49" s="160">
        <v>219.46</v>
      </c>
      <c r="E49" s="37">
        <v>15</v>
      </c>
      <c r="F49" s="105">
        <f t="shared" si="5"/>
        <v>3291.9</v>
      </c>
      <c r="G49" s="36"/>
      <c r="H49" s="36"/>
      <c r="I49" s="111"/>
      <c r="J49" s="36"/>
      <c r="K49" s="36">
        <f t="shared" si="6"/>
        <v>3291.9</v>
      </c>
      <c r="L49" s="36">
        <v>76.59</v>
      </c>
      <c r="M49" s="160">
        <v>56.75</v>
      </c>
      <c r="N49" s="36">
        <f>F49*0.01</f>
        <v>32.919000000000004</v>
      </c>
      <c r="O49" s="36"/>
      <c r="P49" s="36">
        <f t="shared" si="7"/>
        <v>166.25900000000001</v>
      </c>
      <c r="Q49" s="160">
        <f t="shared" si="8"/>
        <v>3125.6410000000001</v>
      </c>
    </row>
    <row r="50" spans="1:17" s="38" customFormat="1" ht="79.349999999999994" customHeight="1" x14ac:dyDescent="0.25">
      <c r="A50" s="62" t="s">
        <v>506</v>
      </c>
      <c r="B50" s="12" t="s">
        <v>454</v>
      </c>
      <c r="C50" s="12">
        <v>41</v>
      </c>
      <c r="D50" s="160">
        <v>549.26</v>
      </c>
      <c r="E50" s="37">
        <v>15</v>
      </c>
      <c r="F50" s="105">
        <f t="shared" si="5"/>
        <v>8238.9</v>
      </c>
      <c r="G50" s="36"/>
      <c r="H50" s="36"/>
      <c r="I50" s="111"/>
      <c r="J50" s="36"/>
      <c r="K50" s="36">
        <f t="shared" si="6"/>
        <v>8238.9</v>
      </c>
      <c r="L50" s="36">
        <v>936.8</v>
      </c>
      <c r="M50" s="160"/>
      <c r="N50" s="36"/>
      <c r="O50" s="36"/>
      <c r="P50" s="36">
        <f t="shared" si="7"/>
        <v>936.8</v>
      </c>
      <c r="Q50" s="160">
        <f t="shared" si="8"/>
        <v>7302.0999999999995</v>
      </c>
    </row>
    <row r="51" spans="1:17" s="38" customFormat="1" ht="79.349999999999994" customHeight="1" x14ac:dyDescent="0.25">
      <c r="A51" s="65" t="s">
        <v>95</v>
      </c>
      <c r="B51" s="12" t="s">
        <v>438</v>
      </c>
      <c r="C51" s="12">
        <v>42</v>
      </c>
      <c r="D51" s="160">
        <v>424.33</v>
      </c>
      <c r="E51" s="37">
        <v>15</v>
      </c>
      <c r="F51" s="105">
        <f t="shared" si="5"/>
        <v>6364.95</v>
      </c>
      <c r="G51" s="36"/>
      <c r="H51" s="36"/>
      <c r="I51" s="111"/>
      <c r="J51" s="36"/>
      <c r="K51" s="36">
        <f t="shared" si="6"/>
        <v>6364.95</v>
      </c>
      <c r="L51" s="36">
        <v>580.79999999999995</v>
      </c>
      <c r="M51" s="160"/>
      <c r="N51" s="36"/>
      <c r="O51" s="36"/>
      <c r="P51" s="36">
        <f t="shared" si="7"/>
        <v>580.79999999999995</v>
      </c>
      <c r="Q51" s="160">
        <f t="shared" si="8"/>
        <v>5784.15</v>
      </c>
    </row>
    <row r="52" spans="1:17" s="38" customFormat="1" ht="79.349999999999994" customHeight="1" x14ac:dyDescent="0.25">
      <c r="A52" s="65" t="s">
        <v>549</v>
      </c>
      <c r="B52" s="12" t="s">
        <v>118</v>
      </c>
      <c r="C52" s="12">
        <v>43</v>
      </c>
      <c r="D52" s="160">
        <v>313.56</v>
      </c>
      <c r="E52" s="37">
        <v>15</v>
      </c>
      <c r="F52" s="105">
        <f t="shared" si="5"/>
        <v>4703.3999999999996</v>
      </c>
      <c r="G52" s="36"/>
      <c r="H52" s="36"/>
      <c r="I52" s="111"/>
      <c r="J52" s="36"/>
      <c r="K52" s="36">
        <f t="shared" si="6"/>
        <v>4703.3999999999996</v>
      </c>
      <c r="L52" s="36">
        <v>355.27</v>
      </c>
      <c r="M52" s="160">
        <v>49.87</v>
      </c>
      <c r="N52" s="36">
        <v>45.23</v>
      </c>
      <c r="O52" s="36"/>
      <c r="P52" s="36">
        <f t="shared" si="7"/>
        <v>450.37</v>
      </c>
      <c r="Q52" s="160">
        <f>K52-P52</f>
        <v>4253.03</v>
      </c>
    </row>
    <row r="53" spans="1:17" s="38" customFormat="1" ht="79.349999999999994" customHeight="1" x14ac:dyDescent="0.25">
      <c r="A53" s="66" t="s">
        <v>553</v>
      </c>
      <c r="B53" s="12" t="s">
        <v>119</v>
      </c>
      <c r="C53" s="12">
        <v>44</v>
      </c>
      <c r="D53" s="57">
        <v>306.73</v>
      </c>
      <c r="E53" s="37">
        <v>15</v>
      </c>
      <c r="F53" s="105">
        <f t="shared" si="5"/>
        <v>4600.9500000000007</v>
      </c>
      <c r="G53" s="36"/>
      <c r="H53" s="36"/>
      <c r="I53" s="111"/>
      <c r="J53" s="36"/>
      <c r="K53" s="36">
        <f t="shared" si="6"/>
        <v>4600.9500000000007</v>
      </c>
      <c r="L53" s="36">
        <v>344.12</v>
      </c>
      <c r="M53" s="160"/>
      <c r="N53" s="36"/>
      <c r="O53" s="36"/>
      <c r="P53" s="36">
        <f t="shared" si="7"/>
        <v>344.12</v>
      </c>
      <c r="Q53" s="160">
        <f t="shared" si="8"/>
        <v>4256.8300000000008</v>
      </c>
    </row>
    <row r="54" spans="1:17" s="38" customFormat="1" ht="79.349999999999994" customHeight="1" x14ac:dyDescent="0.25">
      <c r="A54" s="65" t="s">
        <v>287</v>
      </c>
      <c r="B54" s="12" t="s">
        <v>120</v>
      </c>
      <c r="C54" s="12">
        <v>45</v>
      </c>
      <c r="D54" s="160">
        <v>336.86</v>
      </c>
      <c r="E54" s="37">
        <v>15</v>
      </c>
      <c r="F54" s="105">
        <f t="shared" si="5"/>
        <v>5052.9000000000005</v>
      </c>
      <c r="G54" s="36"/>
      <c r="H54" s="36"/>
      <c r="I54" s="111"/>
      <c r="J54" s="36"/>
      <c r="K54" s="36">
        <f t="shared" si="6"/>
        <v>5052.9000000000005</v>
      </c>
      <c r="L54" s="36">
        <v>393.29</v>
      </c>
      <c r="M54" s="160"/>
      <c r="N54" s="36"/>
      <c r="O54" s="36"/>
      <c r="P54" s="36">
        <f t="shared" si="7"/>
        <v>393.29</v>
      </c>
      <c r="Q54" s="160">
        <f t="shared" si="8"/>
        <v>4659.6100000000006</v>
      </c>
    </row>
    <row r="55" spans="1:17" s="38" customFormat="1" ht="79.349999999999994" customHeight="1" x14ac:dyDescent="0.25">
      <c r="A55" s="65" t="s">
        <v>47</v>
      </c>
      <c r="B55" s="12" t="s">
        <v>121</v>
      </c>
      <c r="C55" s="12">
        <v>46</v>
      </c>
      <c r="D55" s="160">
        <v>482.56</v>
      </c>
      <c r="E55" s="37">
        <v>15</v>
      </c>
      <c r="F55" s="105">
        <f t="shared" si="5"/>
        <v>7238.4</v>
      </c>
      <c r="G55" s="36"/>
      <c r="H55" s="36"/>
      <c r="I55" s="111"/>
      <c r="J55" s="36"/>
      <c r="K55" s="36">
        <f t="shared" si="6"/>
        <v>7238.4</v>
      </c>
      <c r="L55" s="36">
        <v>736.98</v>
      </c>
      <c r="M55" s="160">
        <v>68.14</v>
      </c>
      <c r="N55" s="36">
        <f>F55*0.01</f>
        <v>72.384</v>
      </c>
      <c r="O55" s="36"/>
      <c r="P55" s="36">
        <f t="shared" si="7"/>
        <v>877.50400000000002</v>
      </c>
      <c r="Q55" s="160">
        <f t="shared" si="8"/>
        <v>6360.8959999999997</v>
      </c>
    </row>
    <row r="56" spans="1:17" s="38" customFormat="1" ht="79.349999999999994" customHeight="1" x14ac:dyDescent="0.25">
      <c r="A56" s="65" t="s">
        <v>485</v>
      </c>
      <c r="B56" s="12" t="s">
        <v>479</v>
      </c>
      <c r="C56" s="12">
        <v>47</v>
      </c>
      <c r="D56" s="57">
        <v>355.33</v>
      </c>
      <c r="E56" s="37">
        <v>15</v>
      </c>
      <c r="F56" s="105">
        <f t="shared" si="5"/>
        <v>5329.95</v>
      </c>
      <c r="G56" s="36"/>
      <c r="H56" s="36"/>
      <c r="I56" s="111"/>
      <c r="J56" s="36"/>
      <c r="K56" s="36">
        <f t="shared" si="6"/>
        <v>5329.95</v>
      </c>
      <c r="L56" s="36">
        <v>423.44</v>
      </c>
      <c r="M56" s="160"/>
      <c r="N56" s="36"/>
      <c r="O56" s="36"/>
      <c r="P56" s="36">
        <f t="shared" si="7"/>
        <v>423.44</v>
      </c>
      <c r="Q56" s="160">
        <f t="shared" si="8"/>
        <v>4906.51</v>
      </c>
    </row>
    <row r="57" spans="1:17" s="38" customFormat="1" ht="79.349999999999994" customHeight="1" x14ac:dyDescent="0.25">
      <c r="A57" s="65" t="s">
        <v>288</v>
      </c>
      <c r="B57" s="12" t="s">
        <v>122</v>
      </c>
      <c r="C57" s="12">
        <v>48</v>
      </c>
      <c r="D57" s="160">
        <v>208</v>
      </c>
      <c r="E57" s="37">
        <v>15</v>
      </c>
      <c r="F57" s="105">
        <f t="shared" si="5"/>
        <v>3120</v>
      </c>
      <c r="G57" s="36"/>
      <c r="H57" s="36"/>
      <c r="I57" s="111"/>
      <c r="J57" s="36"/>
      <c r="K57" s="36">
        <f t="shared" si="6"/>
        <v>3120</v>
      </c>
      <c r="L57" s="36">
        <v>58.08</v>
      </c>
      <c r="M57" s="160"/>
      <c r="N57" s="36"/>
      <c r="O57" s="36"/>
      <c r="P57" s="36">
        <f t="shared" si="7"/>
        <v>58.08</v>
      </c>
      <c r="Q57" s="160">
        <f t="shared" si="8"/>
        <v>3061.92</v>
      </c>
    </row>
    <row r="58" spans="1:17" s="38" customFormat="1" ht="79.349999999999994" customHeight="1" x14ac:dyDescent="0.25">
      <c r="A58" s="65" t="s">
        <v>289</v>
      </c>
      <c r="B58" s="12" t="s">
        <v>123</v>
      </c>
      <c r="C58" s="12">
        <v>49</v>
      </c>
      <c r="D58" s="160">
        <v>208</v>
      </c>
      <c r="E58" s="37">
        <v>15</v>
      </c>
      <c r="F58" s="105">
        <f t="shared" si="5"/>
        <v>3120</v>
      </c>
      <c r="G58" s="36"/>
      <c r="H58" s="36"/>
      <c r="I58" s="111"/>
      <c r="J58" s="36"/>
      <c r="K58" s="36">
        <f t="shared" si="6"/>
        <v>3120</v>
      </c>
      <c r="L58" s="36">
        <v>58.08</v>
      </c>
      <c r="M58" s="160"/>
      <c r="N58" s="36"/>
      <c r="O58" s="36"/>
      <c r="P58" s="36">
        <f t="shared" si="7"/>
        <v>58.08</v>
      </c>
      <c r="Q58" s="160">
        <f t="shared" si="8"/>
        <v>3061.92</v>
      </c>
    </row>
    <row r="59" spans="1:17" s="38" customFormat="1" ht="79.349999999999994" customHeight="1" x14ac:dyDescent="0.25">
      <c r="A59" s="62" t="s">
        <v>477</v>
      </c>
      <c r="B59" s="43" t="s">
        <v>478</v>
      </c>
      <c r="C59" s="12">
        <v>50</v>
      </c>
      <c r="D59" s="160">
        <v>208</v>
      </c>
      <c r="E59" s="37">
        <v>15</v>
      </c>
      <c r="F59" s="105">
        <f t="shared" si="5"/>
        <v>3120</v>
      </c>
      <c r="G59" s="36"/>
      <c r="H59" s="36"/>
      <c r="I59" s="111"/>
      <c r="J59" s="36"/>
      <c r="K59" s="36">
        <f t="shared" si="6"/>
        <v>3120</v>
      </c>
      <c r="L59" s="36">
        <v>58.08</v>
      </c>
      <c r="M59" s="160"/>
      <c r="N59" s="36"/>
      <c r="O59" s="36"/>
      <c r="P59" s="36">
        <f t="shared" si="7"/>
        <v>58.08</v>
      </c>
      <c r="Q59" s="160">
        <f t="shared" si="8"/>
        <v>3061.92</v>
      </c>
    </row>
    <row r="60" spans="1:17" s="38" customFormat="1" ht="79.349999999999994" customHeight="1" x14ac:dyDescent="0.25">
      <c r="A60" s="233" t="s">
        <v>290</v>
      </c>
      <c r="B60" s="12" t="s">
        <v>124</v>
      </c>
      <c r="C60" s="12">
        <v>51</v>
      </c>
      <c r="D60" s="160">
        <v>208</v>
      </c>
      <c r="E60" s="37">
        <v>15</v>
      </c>
      <c r="F60" s="105">
        <f t="shared" si="5"/>
        <v>3120</v>
      </c>
      <c r="G60" s="36"/>
      <c r="H60" s="36"/>
      <c r="I60" s="111"/>
      <c r="J60" s="36"/>
      <c r="K60" s="36">
        <f t="shared" si="6"/>
        <v>3120</v>
      </c>
      <c r="L60" s="36">
        <v>58.08</v>
      </c>
      <c r="M60" s="160"/>
      <c r="N60" s="36"/>
      <c r="O60" s="36"/>
      <c r="P60" s="36">
        <f t="shared" si="7"/>
        <v>58.08</v>
      </c>
      <c r="Q60" s="160">
        <f t="shared" si="8"/>
        <v>3061.92</v>
      </c>
    </row>
    <row r="61" spans="1:17" s="38" customFormat="1" ht="79.349999999999994" customHeight="1" x14ac:dyDescent="0.25">
      <c r="A61" s="233"/>
      <c r="B61" s="12" t="s">
        <v>517</v>
      </c>
      <c r="C61" s="12">
        <v>52</v>
      </c>
      <c r="D61" s="160">
        <v>208</v>
      </c>
      <c r="E61" s="37">
        <v>15</v>
      </c>
      <c r="F61" s="105">
        <f t="shared" si="5"/>
        <v>3120</v>
      </c>
      <c r="G61" s="36"/>
      <c r="H61" s="36"/>
      <c r="I61" s="111"/>
      <c r="J61" s="36"/>
      <c r="K61" s="36">
        <f t="shared" si="6"/>
        <v>3120</v>
      </c>
      <c r="L61" s="36">
        <v>58.08</v>
      </c>
      <c r="M61" s="160"/>
      <c r="N61" s="36"/>
      <c r="O61" s="36"/>
      <c r="P61" s="36">
        <f t="shared" si="7"/>
        <v>58.08</v>
      </c>
      <c r="Q61" s="160">
        <f t="shared" si="8"/>
        <v>3061.92</v>
      </c>
    </row>
    <row r="62" spans="1:17" s="38" customFormat="1" ht="79.349999999999994" customHeight="1" x14ac:dyDescent="0.25">
      <c r="A62" s="65" t="s">
        <v>291</v>
      </c>
      <c r="B62" s="12" t="s">
        <v>125</v>
      </c>
      <c r="C62" s="12">
        <v>53</v>
      </c>
      <c r="D62" s="160">
        <v>208</v>
      </c>
      <c r="E62" s="37">
        <v>15</v>
      </c>
      <c r="F62" s="105">
        <f t="shared" si="5"/>
        <v>3120</v>
      </c>
      <c r="G62" s="36"/>
      <c r="H62" s="36"/>
      <c r="I62" s="111"/>
      <c r="J62" s="36"/>
      <c r="K62" s="36">
        <f t="shared" si="6"/>
        <v>3120</v>
      </c>
      <c r="L62" s="36">
        <v>58.08</v>
      </c>
      <c r="M62" s="160"/>
      <c r="N62" s="36"/>
      <c r="O62" s="36"/>
      <c r="P62" s="36">
        <f t="shared" si="7"/>
        <v>58.08</v>
      </c>
      <c r="Q62" s="160">
        <f t="shared" si="8"/>
        <v>3061.92</v>
      </c>
    </row>
    <row r="63" spans="1:17" s="38" customFormat="1" ht="79.349999999999994" customHeight="1" x14ac:dyDescent="0.25">
      <c r="A63" s="65" t="s">
        <v>48</v>
      </c>
      <c r="B63" s="12" t="s">
        <v>126</v>
      </c>
      <c r="C63" s="12">
        <v>54</v>
      </c>
      <c r="D63" s="160">
        <v>208</v>
      </c>
      <c r="E63" s="37">
        <v>15</v>
      </c>
      <c r="F63" s="105">
        <f t="shared" si="5"/>
        <v>3120</v>
      </c>
      <c r="G63" s="36"/>
      <c r="H63" s="36"/>
      <c r="I63" s="111"/>
      <c r="J63" s="36"/>
      <c r="K63" s="36">
        <f t="shared" si="6"/>
        <v>3120</v>
      </c>
      <c r="L63" s="36">
        <v>58.08</v>
      </c>
      <c r="M63" s="160"/>
      <c r="N63" s="36"/>
      <c r="O63" s="36"/>
      <c r="P63" s="36">
        <f t="shared" si="7"/>
        <v>58.08</v>
      </c>
      <c r="Q63" s="160">
        <f t="shared" si="8"/>
        <v>3061.92</v>
      </c>
    </row>
    <row r="64" spans="1:17" s="38" customFormat="1" ht="79.349999999999994" customHeight="1" x14ac:dyDescent="0.25">
      <c r="A64" s="65" t="s">
        <v>292</v>
      </c>
      <c r="B64" s="12" t="s">
        <v>127</v>
      </c>
      <c r="C64" s="12">
        <v>55</v>
      </c>
      <c r="D64" s="160">
        <v>208</v>
      </c>
      <c r="E64" s="37">
        <v>15</v>
      </c>
      <c r="F64" s="105">
        <f t="shared" si="5"/>
        <v>3120</v>
      </c>
      <c r="G64" s="36"/>
      <c r="H64" s="36"/>
      <c r="I64" s="111"/>
      <c r="J64" s="36"/>
      <c r="K64" s="36">
        <f t="shared" si="6"/>
        <v>3120</v>
      </c>
      <c r="L64" s="36">
        <v>58.08</v>
      </c>
      <c r="M64" s="160"/>
      <c r="N64" s="36">
        <f>F64*0.01</f>
        <v>31.2</v>
      </c>
      <c r="O64" s="36"/>
      <c r="P64" s="36">
        <f t="shared" si="7"/>
        <v>89.28</v>
      </c>
      <c r="Q64" s="160">
        <f t="shared" si="8"/>
        <v>3030.72</v>
      </c>
    </row>
    <row r="65" spans="1:17" s="38" customFormat="1" ht="79.349999999999994" customHeight="1" x14ac:dyDescent="0.25">
      <c r="A65" s="65" t="s">
        <v>293</v>
      </c>
      <c r="B65" s="12" t="s">
        <v>128</v>
      </c>
      <c r="C65" s="12">
        <v>56</v>
      </c>
      <c r="D65" s="160">
        <v>241.3</v>
      </c>
      <c r="E65" s="37">
        <v>15</v>
      </c>
      <c r="F65" s="105">
        <f t="shared" si="5"/>
        <v>3619.5</v>
      </c>
      <c r="G65" s="36"/>
      <c r="H65" s="36"/>
      <c r="I65" s="111"/>
      <c r="J65" s="36"/>
      <c r="K65" s="36">
        <f t="shared" si="6"/>
        <v>3619.5</v>
      </c>
      <c r="L65" s="36">
        <v>129.97</v>
      </c>
      <c r="M65" s="160"/>
      <c r="N65" s="36">
        <f>F65*0.01</f>
        <v>36.195</v>
      </c>
      <c r="O65" s="36"/>
      <c r="P65" s="36">
        <f t="shared" si="7"/>
        <v>166.16499999999999</v>
      </c>
      <c r="Q65" s="160">
        <f t="shared" si="8"/>
        <v>3453.335</v>
      </c>
    </row>
    <row r="66" spans="1:17" s="38" customFormat="1" ht="79.349999999999994" customHeight="1" x14ac:dyDescent="0.25">
      <c r="A66" s="65" t="s">
        <v>294</v>
      </c>
      <c r="B66" s="44" t="s">
        <v>129</v>
      </c>
      <c r="C66" s="12">
        <v>57</v>
      </c>
      <c r="D66" s="160">
        <v>208</v>
      </c>
      <c r="E66" s="37">
        <v>15</v>
      </c>
      <c r="F66" s="105">
        <f t="shared" si="5"/>
        <v>3120</v>
      </c>
      <c r="G66" s="36"/>
      <c r="H66" s="36"/>
      <c r="I66" s="111"/>
      <c r="J66" s="36"/>
      <c r="K66" s="36">
        <f t="shared" si="6"/>
        <v>3120</v>
      </c>
      <c r="L66" s="36">
        <v>58.08</v>
      </c>
      <c r="M66" s="160"/>
      <c r="N66" s="36"/>
      <c r="O66" s="36"/>
      <c r="P66" s="36">
        <f t="shared" si="7"/>
        <v>58.08</v>
      </c>
      <c r="Q66" s="160">
        <f t="shared" si="8"/>
        <v>3061.92</v>
      </c>
    </row>
    <row r="67" spans="1:17" s="38" customFormat="1" ht="79.349999999999994" customHeight="1" x14ac:dyDescent="0.25">
      <c r="A67" s="65" t="s">
        <v>49</v>
      </c>
      <c r="B67" s="12" t="s">
        <v>130</v>
      </c>
      <c r="C67" s="12">
        <v>58</v>
      </c>
      <c r="D67" s="160">
        <v>208</v>
      </c>
      <c r="E67" s="37">
        <v>15</v>
      </c>
      <c r="F67" s="105">
        <f t="shared" si="5"/>
        <v>3120</v>
      </c>
      <c r="G67" s="36"/>
      <c r="H67" s="36"/>
      <c r="I67" s="111"/>
      <c r="J67" s="36"/>
      <c r="K67" s="36">
        <f t="shared" si="6"/>
        <v>3120</v>
      </c>
      <c r="L67" s="36">
        <v>58.08</v>
      </c>
      <c r="M67" s="160"/>
      <c r="N67" s="36"/>
      <c r="O67" s="36"/>
      <c r="P67" s="36">
        <f t="shared" si="7"/>
        <v>58.08</v>
      </c>
      <c r="Q67" s="160">
        <f t="shared" si="8"/>
        <v>3061.92</v>
      </c>
    </row>
    <row r="68" spans="1:17" s="38" customFormat="1" ht="79.349999999999994" customHeight="1" x14ac:dyDescent="0.25">
      <c r="A68" s="65" t="s">
        <v>295</v>
      </c>
      <c r="B68" s="12" t="s">
        <v>397</v>
      </c>
      <c r="C68" s="12">
        <v>59</v>
      </c>
      <c r="D68" s="57">
        <v>219.59</v>
      </c>
      <c r="E68" s="37">
        <v>15</v>
      </c>
      <c r="F68" s="105">
        <f t="shared" si="5"/>
        <v>3293.85</v>
      </c>
      <c r="G68" s="36"/>
      <c r="H68" s="36"/>
      <c r="I68" s="111"/>
      <c r="J68" s="36"/>
      <c r="K68" s="36">
        <f t="shared" si="6"/>
        <v>3293.85</v>
      </c>
      <c r="L68" s="36">
        <v>76.81</v>
      </c>
      <c r="M68" s="160"/>
      <c r="N68" s="36"/>
      <c r="O68" s="36"/>
      <c r="P68" s="36">
        <f t="shared" si="7"/>
        <v>76.81</v>
      </c>
      <c r="Q68" s="160">
        <f t="shared" si="8"/>
        <v>3217.04</v>
      </c>
    </row>
    <row r="69" spans="1:17" s="38" customFormat="1" ht="79.349999999999994" customHeight="1" x14ac:dyDescent="0.25">
      <c r="A69" s="98" t="s">
        <v>296</v>
      </c>
      <c r="B69" s="12" t="s">
        <v>131</v>
      </c>
      <c r="C69" s="12">
        <v>60</v>
      </c>
      <c r="D69" s="160">
        <v>208</v>
      </c>
      <c r="E69" s="37">
        <v>15</v>
      </c>
      <c r="F69" s="105">
        <f t="shared" si="5"/>
        <v>3120</v>
      </c>
      <c r="G69" s="36"/>
      <c r="H69" s="36"/>
      <c r="I69" s="111"/>
      <c r="J69" s="36"/>
      <c r="K69" s="36">
        <f t="shared" si="6"/>
        <v>3120</v>
      </c>
      <c r="L69" s="36">
        <v>58.08</v>
      </c>
      <c r="M69" s="160"/>
      <c r="N69" s="36"/>
      <c r="O69" s="36"/>
      <c r="P69" s="36">
        <f t="shared" si="7"/>
        <v>58.08</v>
      </c>
      <c r="Q69" s="160">
        <f t="shared" si="8"/>
        <v>3061.92</v>
      </c>
    </row>
    <row r="70" spans="1:17" s="38" customFormat="1" ht="79.349999999999994" customHeight="1" x14ac:dyDescent="0.25">
      <c r="A70" s="98" t="s">
        <v>296</v>
      </c>
      <c r="B70" s="12" t="s">
        <v>132</v>
      </c>
      <c r="C70" s="12">
        <v>61</v>
      </c>
      <c r="D70" s="160">
        <v>208</v>
      </c>
      <c r="E70" s="37">
        <v>15</v>
      </c>
      <c r="F70" s="105">
        <f t="shared" si="5"/>
        <v>3120</v>
      </c>
      <c r="G70" s="36"/>
      <c r="H70" s="36"/>
      <c r="I70" s="111"/>
      <c r="J70" s="36"/>
      <c r="K70" s="36">
        <f t="shared" si="6"/>
        <v>3120</v>
      </c>
      <c r="L70" s="36">
        <v>58.08</v>
      </c>
      <c r="M70" s="160"/>
      <c r="N70" s="36"/>
      <c r="O70" s="36"/>
      <c r="P70" s="36">
        <f t="shared" si="7"/>
        <v>58.08</v>
      </c>
      <c r="Q70" s="160">
        <f t="shared" si="8"/>
        <v>3061.92</v>
      </c>
    </row>
    <row r="71" spans="1:17" s="38" customFormat="1" ht="79.349999999999994" customHeight="1" x14ac:dyDescent="0.25">
      <c r="A71" s="65" t="s">
        <v>493</v>
      </c>
      <c r="B71" s="12" t="s">
        <v>385</v>
      </c>
      <c r="C71" s="12">
        <v>62</v>
      </c>
      <c r="D71" s="160">
        <v>602.53</v>
      </c>
      <c r="E71" s="37">
        <v>15</v>
      </c>
      <c r="F71" s="105">
        <f t="shared" si="5"/>
        <v>9037.9499999999989</v>
      </c>
      <c r="G71" s="36"/>
      <c r="H71" s="36"/>
      <c r="I71" s="111"/>
      <c r="J71" s="36"/>
      <c r="K71" s="36">
        <f t="shared" si="6"/>
        <v>9037.9499999999989</v>
      </c>
      <c r="L71" s="36">
        <v>1107.48</v>
      </c>
      <c r="M71" s="160"/>
      <c r="N71" s="36"/>
      <c r="O71" s="36"/>
      <c r="P71" s="36">
        <f t="shared" si="7"/>
        <v>1107.48</v>
      </c>
      <c r="Q71" s="160">
        <f>K71-P71</f>
        <v>7930.4699999999993</v>
      </c>
    </row>
    <row r="72" spans="1:17" s="38" customFormat="1" ht="88.5" customHeight="1" x14ac:dyDescent="0.25">
      <c r="A72" s="65" t="s">
        <v>405</v>
      </c>
      <c r="B72" s="12" t="s">
        <v>254</v>
      </c>
      <c r="C72" s="12">
        <v>63</v>
      </c>
      <c r="D72" s="160">
        <v>220.4</v>
      </c>
      <c r="E72" s="37">
        <v>15</v>
      </c>
      <c r="F72" s="105">
        <f t="shared" si="5"/>
        <v>3306</v>
      </c>
      <c r="G72" s="36"/>
      <c r="H72" s="36"/>
      <c r="I72" s="111"/>
      <c r="J72" s="36"/>
      <c r="K72" s="36">
        <f t="shared" si="6"/>
        <v>3306</v>
      </c>
      <c r="L72" s="36">
        <v>78.13</v>
      </c>
      <c r="M72" s="160"/>
      <c r="N72" s="36"/>
      <c r="O72" s="36"/>
      <c r="P72" s="36">
        <f t="shared" si="7"/>
        <v>78.13</v>
      </c>
      <c r="Q72" s="160">
        <f t="shared" si="8"/>
        <v>3227.87</v>
      </c>
    </row>
    <row r="73" spans="1:17" s="38" customFormat="1" ht="79.349999999999994" customHeight="1" x14ac:dyDescent="0.25">
      <c r="A73" s="65" t="s">
        <v>297</v>
      </c>
      <c r="B73" s="12" t="s">
        <v>377</v>
      </c>
      <c r="C73" s="12">
        <v>64</v>
      </c>
      <c r="D73" s="160">
        <v>441.33</v>
      </c>
      <c r="E73" s="37">
        <v>15</v>
      </c>
      <c r="F73" s="105">
        <f t="shared" si="5"/>
        <v>6619.95</v>
      </c>
      <c r="G73" s="36"/>
      <c r="H73" s="36"/>
      <c r="I73" s="111"/>
      <c r="J73" s="36"/>
      <c r="K73" s="36">
        <f t="shared" si="6"/>
        <v>6619.95</v>
      </c>
      <c r="L73" s="36">
        <v>626.15</v>
      </c>
      <c r="M73" s="160"/>
      <c r="N73" s="36"/>
      <c r="O73" s="36"/>
      <c r="P73" s="36">
        <f t="shared" si="7"/>
        <v>626.15</v>
      </c>
      <c r="Q73" s="160">
        <f t="shared" si="8"/>
        <v>5993.8</v>
      </c>
    </row>
    <row r="74" spans="1:17" s="38" customFormat="1" ht="79.349999999999994" customHeight="1" x14ac:dyDescent="0.25">
      <c r="A74" s="65" t="s">
        <v>518</v>
      </c>
      <c r="B74" s="12" t="s">
        <v>42</v>
      </c>
      <c r="C74" s="12">
        <v>65</v>
      </c>
      <c r="D74" s="160">
        <v>208</v>
      </c>
      <c r="E74" s="37"/>
      <c r="F74" s="105">
        <f t="shared" si="5"/>
        <v>0</v>
      </c>
      <c r="G74" s="36"/>
      <c r="H74" s="36"/>
      <c r="I74" s="111"/>
      <c r="J74" s="36"/>
      <c r="K74" s="36">
        <f t="shared" si="6"/>
        <v>0</v>
      </c>
      <c r="L74" s="36"/>
      <c r="M74" s="160"/>
      <c r="N74" s="36"/>
      <c r="O74" s="36"/>
      <c r="P74" s="36">
        <f t="shared" si="7"/>
        <v>0</v>
      </c>
      <c r="Q74" s="160">
        <f t="shared" si="8"/>
        <v>0</v>
      </c>
    </row>
    <row r="75" spans="1:17" s="38" customFormat="1" ht="79.349999999999994" customHeight="1" x14ac:dyDescent="0.25">
      <c r="A75" s="65" t="s">
        <v>519</v>
      </c>
      <c r="B75" s="12" t="s">
        <v>366</v>
      </c>
      <c r="C75" s="12">
        <v>66</v>
      </c>
      <c r="D75" s="160">
        <v>208</v>
      </c>
      <c r="E75" s="37">
        <v>15</v>
      </c>
      <c r="F75" s="105">
        <f t="shared" si="5"/>
        <v>3120</v>
      </c>
      <c r="G75" s="36"/>
      <c r="H75" s="36"/>
      <c r="I75" s="111"/>
      <c r="J75" s="36"/>
      <c r="K75" s="36">
        <f t="shared" si="6"/>
        <v>3120</v>
      </c>
      <c r="L75" s="36">
        <v>58.08</v>
      </c>
      <c r="M75" s="160"/>
      <c r="N75" s="36"/>
      <c r="O75" s="36"/>
      <c r="P75" s="36">
        <f t="shared" si="7"/>
        <v>58.08</v>
      </c>
      <c r="Q75" s="160">
        <f t="shared" si="8"/>
        <v>3061.92</v>
      </c>
    </row>
    <row r="76" spans="1:17" s="38" customFormat="1" ht="79.349999999999994" customHeight="1" x14ac:dyDescent="0.25">
      <c r="A76" s="65" t="s">
        <v>6</v>
      </c>
      <c r="B76" s="12" t="s">
        <v>369</v>
      </c>
      <c r="C76" s="12">
        <v>67</v>
      </c>
      <c r="D76" s="160">
        <v>369.9</v>
      </c>
      <c r="E76" s="37">
        <v>15</v>
      </c>
      <c r="F76" s="105">
        <f t="shared" si="5"/>
        <v>5548.5</v>
      </c>
      <c r="G76" s="36"/>
      <c r="H76" s="36"/>
      <c r="I76" s="111"/>
      <c r="J76" s="36"/>
      <c r="K76" s="36">
        <f t="shared" si="6"/>
        <v>5548.5</v>
      </c>
      <c r="L76" s="36">
        <v>450.17</v>
      </c>
      <c r="M76" s="160"/>
      <c r="N76" s="36"/>
      <c r="O76" s="36"/>
      <c r="P76" s="36">
        <f t="shared" si="7"/>
        <v>450.17</v>
      </c>
      <c r="Q76" s="160">
        <f t="shared" si="8"/>
        <v>5098.33</v>
      </c>
    </row>
    <row r="77" spans="1:17" s="38" customFormat="1" ht="79.349999999999994" customHeight="1" x14ac:dyDescent="0.25">
      <c r="A77" s="240" t="s">
        <v>8</v>
      </c>
      <c r="B77" s="12" t="s">
        <v>602</v>
      </c>
      <c r="C77" s="12">
        <v>68</v>
      </c>
      <c r="D77" s="160">
        <v>298.7</v>
      </c>
      <c r="E77" s="37">
        <v>15</v>
      </c>
      <c r="F77" s="105">
        <f t="shared" si="5"/>
        <v>4480.5</v>
      </c>
      <c r="G77" s="36"/>
      <c r="H77" s="36"/>
      <c r="I77" s="111"/>
      <c r="J77" s="36"/>
      <c r="K77" s="36">
        <f t="shared" si="6"/>
        <v>4480.5</v>
      </c>
      <c r="L77" s="36">
        <v>331.02</v>
      </c>
      <c r="M77" s="160">
        <v>56.75</v>
      </c>
      <c r="N77" s="36"/>
      <c r="O77" s="36"/>
      <c r="P77" s="36">
        <f t="shared" si="7"/>
        <v>387.77</v>
      </c>
      <c r="Q77" s="160">
        <f t="shared" si="8"/>
        <v>4092.73</v>
      </c>
    </row>
    <row r="78" spans="1:17" s="38" customFormat="1" ht="79.349999999999994" customHeight="1" x14ac:dyDescent="0.25">
      <c r="A78" s="248"/>
      <c r="B78" s="12" t="s">
        <v>387</v>
      </c>
      <c r="C78" s="12">
        <v>69</v>
      </c>
      <c r="D78" s="160">
        <v>298.7</v>
      </c>
      <c r="E78" s="37">
        <v>15</v>
      </c>
      <c r="F78" s="105">
        <f t="shared" si="5"/>
        <v>4480.5</v>
      </c>
      <c r="G78" s="36"/>
      <c r="H78" s="36"/>
      <c r="I78" s="111"/>
      <c r="J78" s="36"/>
      <c r="K78" s="36">
        <f t="shared" si="6"/>
        <v>4480.5</v>
      </c>
      <c r="L78" s="36">
        <v>331.02</v>
      </c>
      <c r="M78" s="160"/>
      <c r="N78" s="36"/>
      <c r="O78" s="36"/>
      <c r="P78" s="36">
        <f t="shared" si="7"/>
        <v>331.02</v>
      </c>
      <c r="Q78" s="160">
        <f t="shared" si="8"/>
        <v>4149.4799999999996</v>
      </c>
    </row>
    <row r="79" spans="1:17" s="38" customFormat="1" ht="79.349999999999994" customHeight="1" x14ac:dyDescent="0.25">
      <c r="A79" s="248"/>
      <c r="B79" s="12" t="s">
        <v>480</v>
      </c>
      <c r="C79" s="12">
        <v>70</v>
      </c>
      <c r="D79" s="160">
        <v>298.7</v>
      </c>
      <c r="E79" s="37">
        <v>15</v>
      </c>
      <c r="F79" s="105">
        <f t="shared" si="5"/>
        <v>4480.5</v>
      </c>
      <c r="G79" s="36"/>
      <c r="H79" s="36"/>
      <c r="I79" s="111"/>
      <c r="J79" s="36"/>
      <c r="K79" s="36">
        <f t="shared" si="6"/>
        <v>4480.5</v>
      </c>
      <c r="L79" s="36">
        <v>331.02</v>
      </c>
      <c r="M79" s="160"/>
      <c r="N79" s="36"/>
      <c r="O79" s="36"/>
      <c r="P79" s="36">
        <f t="shared" si="7"/>
        <v>331.02</v>
      </c>
      <c r="Q79" s="160">
        <f t="shared" si="8"/>
        <v>4149.4799999999996</v>
      </c>
    </row>
    <row r="80" spans="1:17" s="38" customFormat="1" ht="79.349999999999994" customHeight="1" x14ac:dyDescent="0.25">
      <c r="A80" s="241"/>
      <c r="B80" s="12" t="s">
        <v>637</v>
      </c>
      <c r="C80" s="12">
        <v>71</v>
      </c>
      <c r="D80" s="160">
        <v>298.7</v>
      </c>
      <c r="E80" s="37">
        <v>15</v>
      </c>
      <c r="F80" s="105">
        <f t="shared" si="5"/>
        <v>4480.5</v>
      </c>
      <c r="G80" s="36"/>
      <c r="H80" s="36"/>
      <c r="I80" s="111"/>
      <c r="J80" s="36"/>
      <c r="K80" s="36">
        <f t="shared" si="6"/>
        <v>4480.5</v>
      </c>
      <c r="L80" s="36">
        <v>331.02</v>
      </c>
      <c r="M80" s="160"/>
      <c r="N80" s="36"/>
      <c r="O80" s="36"/>
      <c r="P80" s="36">
        <f t="shared" si="7"/>
        <v>331.02</v>
      </c>
      <c r="Q80" s="160">
        <f t="shared" ref="Q80:Q144" si="9">K80-P80</f>
        <v>4149.4799999999996</v>
      </c>
    </row>
    <row r="81" spans="1:17" s="38" customFormat="1" ht="79.349999999999994" customHeight="1" x14ac:dyDescent="0.25">
      <c r="A81" s="65" t="s">
        <v>514</v>
      </c>
      <c r="B81" s="12" t="s">
        <v>133</v>
      </c>
      <c r="C81" s="12">
        <v>72</v>
      </c>
      <c r="D81" s="160">
        <v>416.96</v>
      </c>
      <c r="E81" s="37">
        <v>15</v>
      </c>
      <c r="F81" s="105">
        <f t="shared" si="5"/>
        <v>6254.4</v>
      </c>
      <c r="G81" s="36"/>
      <c r="H81" s="36"/>
      <c r="I81" s="111"/>
      <c r="J81" s="36"/>
      <c r="K81" s="36">
        <f t="shared" si="6"/>
        <v>6254.4</v>
      </c>
      <c r="L81" s="36">
        <v>563.11</v>
      </c>
      <c r="M81" s="160">
        <v>75.25</v>
      </c>
      <c r="N81" s="36">
        <f>F81*0.01</f>
        <v>62.543999999999997</v>
      </c>
      <c r="O81" s="36"/>
      <c r="P81" s="36">
        <f t="shared" si="7"/>
        <v>700.904</v>
      </c>
      <c r="Q81" s="160">
        <f t="shared" si="9"/>
        <v>5553.4959999999992</v>
      </c>
    </row>
    <row r="82" spans="1:17" s="38" customFormat="1" ht="79.349999999999994" customHeight="1" x14ac:dyDescent="0.25">
      <c r="A82" s="67" t="s">
        <v>513</v>
      </c>
      <c r="B82" s="12" t="s">
        <v>367</v>
      </c>
      <c r="C82" s="12">
        <v>73</v>
      </c>
      <c r="D82" s="160">
        <v>366.66</v>
      </c>
      <c r="E82" s="37">
        <v>15</v>
      </c>
      <c r="F82" s="105">
        <f t="shared" si="5"/>
        <v>5499.9000000000005</v>
      </c>
      <c r="G82" s="36"/>
      <c r="H82" s="36"/>
      <c r="I82" s="111"/>
      <c r="J82" s="36"/>
      <c r="K82" s="36">
        <f t="shared" si="6"/>
        <v>5499.9000000000005</v>
      </c>
      <c r="L82" s="36">
        <v>442.39</v>
      </c>
      <c r="M82" s="160"/>
      <c r="N82" s="36"/>
      <c r="O82" s="36"/>
      <c r="P82" s="36">
        <f t="shared" si="7"/>
        <v>442.39</v>
      </c>
      <c r="Q82" s="160">
        <f t="shared" si="9"/>
        <v>5057.51</v>
      </c>
    </row>
    <row r="83" spans="1:17" s="38" customFormat="1" ht="79.349999999999994" customHeight="1" x14ac:dyDescent="0.25">
      <c r="A83" s="240" t="s">
        <v>96</v>
      </c>
      <c r="B83" s="12" t="s">
        <v>466</v>
      </c>
      <c r="C83" s="12">
        <v>74</v>
      </c>
      <c r="D83" s="160">
        <v>223.5</v>
      </c>
      <c r="E83" s="37">
        <v>15</v>
      </c>
      <c r="F83" s="105">
        <f t="shared" si="5"/>
        <v>3352.5</v>
      </c>
      <c r="G83" s="36"/>
      <c r="H83" s="36"/>
      <c r="I83" s="111"/>
      <c r="J83" s="36"/>
      <c r="K83" s="36">
        <f t="shared" si="6"/>
        <v>3352.5</v>
      </c>
      <c r="L83" s="36">
        <v>83.19</v>
      </c>
      <c r="M83" s="160">
        <v>56.75</v>
      </c>
      <c r="N83" s="36"/>
      <c r="O83" s="36"/>
      <c r="P83" s="36">
        <f t="shared" si="7"/>
        <v>139.94</v>
      </c>
      <c r="Q83" s="160">
        <f t="shared" si="9"/>
        <v>3212.56</v>
      </c>
    </row>
    <row r="84" spans="1:17" s="38" customFormat="1" ht="79.349999999999994" customHeight="1" x14ac:dyDescent="0.25">
      <c r="A84" s="248"/>
      <c r="B84" s="12" t="s">
        <v>382</v>
      </c>
      <c r="C84" s="12">
        <v>75</v>
      </c>
      <c r="D84" s="160">
        <v>223.5</v>
      </c>
      <c r="E84" s="37">
        <v>15</v>
      </c>
      <c r="F84" s="105">
        <f t="shared" ref="F84:F147" si="10">+D84*E84</f>
        <v>3352.5</v>
      </c>
      <c r="G84" s="36"/>
      <c r="H84" s="36"/>
      <c r="I84" s="111"/>
      <c r="J84" s="36"/>
      <c r="K84" s="36">
        <f t="shared" si="6"/>
        <v>3352.5</v>
      </c>
      <c r="L84" s="36">
        <v>83.19</v>
      </c>
      <c r="M84" s="160">
        <v>56.75</v>
      </c>
      <c r="N84" s="36"/>
      <c r="O84" s="36"/>
      <c r="P84" s="36">
        <f t="shared" si="7"/>
        <v>139.94</v>
      </c>
      <c r="Q84" s="160">
        <f t="shared" si="9"/>
        <v>3212.56</v>
      </c>
    </row>
    <row r="85" spans="1:17" s="38" customFormat="1" ht="79.349999999999994" customHeight="1" x14ac:dyDescent="0.25">
      <c r="A85" s="248"/>
      <c r="B85" s="20" t="s">
        <v>593</v>
      </c>
      <c r="C85" s="12">
        <v>76</v>
      </c>
      <c r="D85" s="160">
        <v>223.5</v>
      </c>
      <c r="E85" s="37">
        <v>15</v>
      </c>
      <c r="F85" s="105">
        <f t="shared" si="10"/>
        <v>3352.5</v>
      </c>
      <c r="G85" s="36"/>
      <c r="H85" s="36"/>
      <c r="I85" s="111"/>
      <c r="J85" s="36"/>
      <c r="K85" s="36">
        <f t="shared" ref="K85:K148" si="11">+F85+G85+H85+J85+I85</f>
        <v>3352.5</v>
      </c>
      <c r="L85" s="36">
        <v>83.19</v>
      </c>
      <c r="M85" s="160"/>
      <c r="N85" s="36"/>
      <c r="O85" s="36"/>
      <c r="P85" s="36">
        <f t="shared" ref="P85:P148" si="12">L85+M85+N85+O85</f>
        <v>83.19</v>
      </c>
      <c r="Q85" s="160">
        <f t="shared" si="9"/>
        <v>3269.31</v>
      </c>
    </row>
    <row r="86" spans="1:17" s="38" customFormat="1" ht="79.349999999999994" customHeight="1" x14ac:dyDescent="0.25">
      <c r="A86" s="241"/>
      <c r="B86" s="20" t="s">
        <v>386</v>
      </c>
      <c r="C86" s="12">
        <v>77</v>
      </c>
      <c r="D86" s="160">
        <v>223.5</v>
      </c>
      <c r="E86" s="37">
        <v>15</v>
      </c>
      <c r="F86" s="105">
        <f t="shared" si="10"/>
        <v>3352.5</v>
      </c>
      <c r="G86" s="36"/>
      <c r="H86" s="36"/>
      <c r="I86" s="111"/>
      <c r="J86" s="36"/>
      <c r="K86" s="36">
        <f t="shared" si="11"/>
        <v>3352.5</v>
      </c>
      <c r="L86" s="36">
        <v>83.19</v>
      </c>
      <c r="M86" s="160"/>
      <c r="N86" s="36"/>
      <c r="O86" s="36"/>
      <c r="P86" s="36">
        <f t="shared" si="12"/>
        <v>83.19</v>
      </c>
      <c r="Q86" s="160">
        <f t="shared" si="9"/>
        <v>3269.31</v>
      </c>
    </row>
    <row r="87" spans="1:17" s="38" customFormat="1" ht="79.349999999999994" customHeight="1" x14ac:dyDescent="0.25">
      <c r="A87" s="65" t="s">
        <v>276</v>
      </c>
      <c r="B87" s="20" t="s">
        <v>266</v>
      </c>
      <c r="C87" s="12">
        <v>78</v>
      </c>
      <c r="D87" s="160">
        <v>223.5</v>
      </c>
      <c r="E87" s="37">
        <v>15</v>
      </c>
      <c r="F87" s="105">
        <f t="shared" si="10"/>
        <v>3352.5</v>
      </c>
      <c r="G87" s="36"/>
      <c r="H87" s="36"/>
      <c r="I87" s="111"/>
      <c r="J87" s="36"/>
      <c r="K87" s="36">
        <f t="shared" si="11"/>
        <v>3352.5</v>
      </c>
      <c r="L87" s="36">
        <v>83.19</v>
      </c>
      <c r="M87" s="160"/>
      <c r="N87" s="36"/>
      <c r="O87" s="36"/>
      <c r="P87" s="36">
        <f t="shared" si="12"/>
        <v>83.19</v>
      </c>
      <c r="Q87" s="160">
        <f t="shared" si="9"/>
        <v>3269.31</v>
      </c>
    </row>
    <row r="88" spans="1:17" s="38" customFormat="1" ht="79.349999999999994" customHeight="1" x14ac:dyDescent="0.25">
      <c r="A88" s="65" t="s">
        <v>460</v>
      </c>
      <c r="B88" s="20" t="s">
        <v>471</v>
      </c>
      <c r="C88" s="12">
        <v>79</v>
      </c>
      <c r="D88" s="57">
        <v>255.73</v>
      </c>
      <c r="E88" s="37">
        <v>15</v>
      </c>
      <c r="F88" s="105">
        <f t="shared" si="10"/>
        <v>3835.95</v>
      </c>
      <c r="G88" s="36"/>
      <c r="H88" s="36"/>
      <c r="I88" s="111"/>
      <c r="J88" s="36"/>
      <c r="K88" s="36">
        <f t="shared" si="11"/>
        <v>3835.95</v>
      </c>
      <c r="L88" s="36">
        <v>260.89</v>
      </c>
      <c r="M88" s="160"/>
      <c r="N88" s="36"/>
      <c r="O88" s="36"/>
      <c r="P88" s="36">
        <f t="shared" si="12"/>
        <v>260.89</v>
      </c>
      <c r="Q88" s="160">
        <f>K88-P88</f>
        <v>3575.06</v>
      </c>
    </row>
    <row r="89" spans="1:17" s="38" customFormat="1" ht="79.349999999999994" customHeight="1" x14ac:dyDescent="0.25">
      <c r="A89" s="240" t="s">
        <v>7</v>
      </c>
      <c r="B89" s="12" t="s">
        <v>134</v>
      </c>
      <c r="C89" s="12">
        <v>80</v>
      </c>
      <c r="D89" s="160">
        <v>220.4</v>
      </c>
      <c r="E89" s="37">
        <v>15</v>
      </c>
      <c r="F89" s="105">
        <f t="shared" si="10"/>
        <v>3306</v>
      </c>
      <c r="G89" s="36"/>
      <c r="H89" s="36"/>
      <c r="I89" s="111"/>
      <c r="J89" s="36"/>
      <c r="K89" s="36">
        <f t="shared" si="11"/>
        <v>3306</v>
      </c>
      <c r="L89" s="36">
        <v>78.13</v>
      </c>
      <c r="M89" s="160"/>
      <c r="N89" s="36"/>
      <c r="O89" s="36"/>
      <c r="P89" s="36">
        <f t="shared" si="12"/>
        <v>78.13</v>
      </c>
      <c r="Q89" s="160">
        <f t="shared" si="9"/>
        <v>3227.87</v>
      </c>
    </row>
    <row r="90" spans="1:17" s="38" customFormat="1" ht="79.349999999999994" customHeight="1" x14ac:dyDescent="0.25">
      <c r="A90" s="241"/>
      <c r="B90" s="12" t="s">
        <v>379</v>
      </c>
      <c r="C90" s="12">
        <v>81</v>
      </c>
      <c r="D90" s="160">
        <v>220.4</v>
      </c>
      <c r="E90" s="37">
        <v>15</v>
      </c>
      <c r="F90" s="105">
        <f t="shared" si="10"/>
        <v>3306</v>
      </c>
      <c r="G90" s="36"/>
      <c r="H90" s="36"/>
      <c r="I90" s="111"/>
      <c r="J90" s="36"/>
      <c r="K90" s="36">
        <f t="shared" si="11"/>
        <v>3306</v>
      </c>
      <c r="L90" s="36">
        <v>78.13</v>
      </c>
      <c r="M90" s="160"/>
      <c r="N90" s="36"/>
      <c r="O90" s="36"/>
      <c r="P90" s="36">
        <f t="shared" si="12"/>
        <v>78.13</v>
      </c>
      <c r="Q90" s="160">
        <f t="shared" si="9"/>
        <v>3227.87</v>
      </c>
    </row>
    <row r="91" spans="1:17" s="38" customFormat="1" ht="79.349999999999994" customHeight="1" x14ac:dyDescent="0.25">
      <c r="A91" s="65" t="s">
        <v>97</v>
      </c>
      <c r="B91" s="12" t="s">
        <v>135</v>
      </c>
      <c r="C91" s="12">
        <v>82</v>
      </c>
      <c r="D91" s="160">
        <v>264.7</v>
      </c>
      <c r="E91" s="37">
        <v>15</v>
      </c>
      <c r="F91" s="105">
        <f t="shared" si="10"/>
        <v>3970.5</v>
      </c>
      <c r="G91" s="36"/>
      <c r="H91" s="36"/>
      <c r="I91" s="111"/>
      <c r="J91" s="36"/>
      <c r="K91" s="36">
        <f t="shared" si="11"/>
        <v>3970.5</v>
      </c>
      <c r="L91" s="36">
        <v>275.52999999999997</v>
      </c>
      <c r="M91" s="160">
        <v>56.75</v>
      </c>
      <c r="N91" s="36">
        <f>F91*0.01</f>
        <v>39.704999999999998</v>
      </c>
      <c r="O91" s="36"/>
      <c r="P91" s="36">
        <f t="shared" si="12"/>
        <v>371.98499999999996</v>
      </c>
      <c r="Q91" s="160">
        <f t="shared" si="9"/>
        <v>3598.5149999999999</v>
      </c>
    </row>
    <row r="92" spans="1:17" s="38" customFormat="1" ht="79.349999999999994" customHeight="1" x14ac:dyDescent="0.25">
      <c r="A92" s="65" t="s">
        <v>50</v>
      </c>
      <c r="B92" s="12" t="s">
        <v>252</v>
      </c>
      <c r="C92" s="12">
        <v>83</v>
      </c>
      <c r="D92" s="160">
        <v>334.26</v>
      </c>
      <c r="E92" s="37">
        <v>15</v>
      </c>
      <c r="F92" s="105">
        <f t="shared" si="10"/>
        <v>5013.8999999999996</v>
      </c>
      <c r="G92" s="36"/>
      <c r="H92" s="36"/>
      <c r="I92" s="111"/>
      <c r="J92" s="36"/>
      <c r="K92" s="36">
        <f t="shared" si="11"/>
        <v>5013.8999999999996</v>
      </c>
      <c r="L92" s="36">
        <v>389.05</v>
      </c>
      <c r="M92" s="160">
        <v>56.75</v>
      </c>
      <c r="N92" s="36"/>
      <c r="O92" s="36"/>
      <c r="P92" s="36">
        <f t="shared" si="12"/>
        <v>445.8</v>
      </c>
      <c r="Q92" s="160">
        <f t="shared" si="9"/>
        <v>4568.0999999999995</v>
      </c>
    </row>
    <row r="93" spans="1:17" s="38" customFormat="1" ht="79.349999999999994" customHeight="1" x14ac:dyDescent="0.25">
      <c r="A93" s="242" t="s">
        <v>51</v>
      </c>
      <c r="B93" s="12" t="s">
        <v>272</v>
      </c>
      <c r="C93" s="12">
        <v>84</v>
      </c>
      <c r="D93" s="160">
        <v>240.8</v>
      </c>
      <c r="E93" s="37">
        <v>15</v>
      </c>
      <c r="F93" s="105">
        <f t="shared" si="10"/>
        <v>3612</v>
      </c>
      <c r="G93" s="36"/>
      <c r="H93" s="36"/>
      <c r="I93" s="111"/>
      <c r="J93" s="36"/>
      <c r="K93" s="36">
        <f t="shared" si="11"/>
        <v>3612</v>
      </c>
      <c r="L93" s="36">
        <v>129.15</v>
      </c>
      <c r="M93" s="160">
        <v>50.67</v>
      </c>
      <c r="N93" s="36"/>
      <c r="O93" s="36"/>
      <c r="P93" s="36">
        <f t="shared" si="12"/>
        <v>179.82</v>
      </c>
      <c r="Q93" s="160">
        <f t="shared" si="9"/>
        <v>3432.18</v>
      </c>
    </row>
    <row r="94" spans="1:17" s="38" customFormat="1" ht="79.349999999999994" customHeight="1" x14ac:dyDescent="0.25">
      <c r="A94" s="242"/>
      <c r="B94" s="12" t="s">
        <v>383</v>
      </c>
      <c r="C94" s="12">
        <v>85</v>
      </c>
      <c r="D94" s="160">
        <v>240.8</v>
      </c>
      <c r="E94" s="37">
        <v>15</v>
      </c>
      <c r="F94" s="105">
        <f t="shared" si="10"/>
        <v>3612</v>
      </c>
      <c r="G94" s="36"/>
      <c r="H94" s="36"/>
      <c r="I94" s="111"/>
      <c r="J94" s="36"/>
      <c r="K94" s="36">
        <f t="shared" si="11"/>
        <v>3612</v>
      </c>
      <c r="L94" s="36">
        <v>129.15</v>
      </c>
      <c r="M94" s="160">
        <v>75.25</v>
      </c>
      <c r="N94" s="36"/>
      <c r="O94" s="36"/>
      <c r="P94" s="36">
        <f t="shared" si="12"/>
        <v>204.4</v>
      </c>
      <c r="Q94" s="160">
        <f t="shared" si="9"/>
        <v>3407.6</v>
      </c>
    </row>
    <row r="95" spans="1:17" s="38" customFormat="1" ht="79.349999999999994" customHeight="1" x14ac:dyDescent="0.25">
      <c r="A95" s="242"/>
      <c r="B95" s="12" t="s">
        <v>137</v>
      </c>
      <c r="C95" s="12">
        <v>86</v>
      </c>
      <c r="D95" s="160">
        <v>240.8</v>
      </c>
      <c r="E95" s="37">
        <v>15</v>
      </c>
      <c r="F95" s="105">
        <f t="shared" si="10"/>
        <v>3612</v>
      </c>
      <c r="G95" s="36"/>
      <c r="H95" s="36"/>
      <c r="I95" s="111"/>
      <c r="J95" s="36"/>
      <c r="K95" s="36">
        <f t="shared" si="11"/>
        <v>3612</v>
      </c>
      <c r="L95" s="36">
        <v>129.15</v>
      </c>
      <c r="M95" s="160">
        <v>50.67</v>
      </c>
      <c r="N95" s="36"/>
      <c r="O95" s="36"/>
      <c r="P95" s="36">
        <f t="shared" si="12"/>
        <v>179.82</v>
      </c>
      <c r="Q95" s="160">
        <f t="shared" si="9"/>
        <v>3432.18</v>
      </c>
    </row>
    <row r="96" spans="1:17" s="38" customFormat="1" ht="79.349999999999994" customHeight="1" x14ac:dyDescent="0.25">
      <c r="A96" s="242"/>
      <c r="B96" s="12" t="s">
        <v>384</v>
      </c>
      <c r="C96" s="12">
        <v>87</v>
      </c>
      <c r="D96" s="160">
        <v>240.8</v>
      </c>
      <c r="E96" s="37">
        <v>15</v>
      </c>
      <c r="F96" s="105">
        <f t="shared" si="10"/>
        <v>3612</v>
      </c>
      <c r="G96" s="36"/>
      <c r="H96" s="36"/>
      <c r="I96" s="111"/>
      <c r="J96" s="36"/>
      <c r="K96" s="36">
        <f t="shared" si="11"/>
        <v>3612</v>
      </c>
      <c r="L96" s="36">
        <v>129.15</v>
      </c>
      <c r="M96" s="160">
        <v>62</v>
      </c>
      <c r="N96" s="36"/>
      <c r="O96" s="36"/>
      <c r="P96" s="36">
        <f t="shared" si="12"/>
        <v>191.15</v>
      </c>
      <c r="Q96" s="160">
        <f t="shared" si="9"/>
        <v>3420.85</v>
      </c>
    </row>
    <row r="97" spans="1:17" s="38" customFormat="1" ht="79.349999999999994" customHeight="1" x14ac:dyDescent="0.25">
      <c r="A97" s="242"/>
      <c r="B97" s="12" t="s">
        <v>139</v>
      </c>
      <c r="C97" s="12">
        <v>88</v>
      </c>
      <c r="D97" s="160">
        <v>240.8</v>
      </c>
      <c r="E97" s="37">
        <v>15</v>
      </c>
      <c r="F97" s="105">
        <f t="shared" si="10"/>
        <v>3612</v>
      </c>
      <c r="G97" s="36"/>
      <c r="H97" s="36"/>
      <c r="I97" s="111"/>
      <c r="J97" s="36"/>
      <c r="K97" s="36">
        <f t="shared" si="11"/>
        <v>3612</v>
      </c>
      <c r="L97" s="36">
        <v>129.15</v>
      </c>
      <c r="M97" s="160">
        <v>56.75</v>
      </c>
      <c r="N97" s="36"/>
      <c r="O97" s="36"/>
      <c r="P97" s="36">
        <f t="shared" si="12"/>
        <v>185.9</v>
      </c>
      <c r="Q97" s="160">
        <f t="shared" si="9"/>
        <v>3426.1</v>
      </c>
    </row>
    <row r="98" spans="1:17" s="38" customFormat="1" ht="79.349999999999994" customHeight="1" x14ac:dyDescent="0.25">
      <c r="A98" s="65" t="s">
        <v>52</v>
      </c>
      <c r="B98" s="12" t="s">
        <v>140</v>
      </c>
      <c r="C98" s="12">
        <v>89</v>
      </c>
      <c r="D98" s="160">
        <v>311.23</v>
      </c>
      <c r="E98" s="37">
        <v>15</v>
      </c>
      <c r="F98" s="105">
        <f t="shared" si="10"/>
        <v>4668.4500000000007</v>
      </c>
      <c r="G98" s="36"/>
      <c r="H98" s="36"/>
      <c r="I98" s="111"/>
      <c r="J98" s="36"/>
      <c r="K98" s="36">
        <f t="shared" si="11"/>
        <v>4668.4500000000007</v>
      </c>
      <c r="L98" s="36">
        <v>351.46</v>
      </c>
      <c r="M98" s="160">
        <v>75.25</v>
      </c>
      <c r="N98" s="36"/>
      <c r="O98" s="36"/>
      <c r="P98" s="36">
        <f t="shared" si="12"/>
        <v>426.71</v>
      </c>
      <c r="Q98" s="160">
        <f t="shared" si="9"/>
        <v>4241.7400000000007</v>
      </c>
    </row>
    <row r="99" spans="1:17" s="38" customFormat="1" ht="79.349999999999994" customHeight="1" x14ac:dyDescent="0.25">
      <c r="A99" s="233" t="s">
        <v>53</v>
      </c>
      <c r="B99" s="12" t="s">
        <v>138</v>
      </c>
      <c r="C99" s="12">
        <v>90</v>
      </c>
      <c r="D99" s="160">
        <v>240.8</v>
      </c>
      <c r="E99" s="37">
        <v>15</v>
      </c>
      <c r="F99" s="105">
        <f t="shared" si="10"/>
        <v>3612</v>
      </c>
      <c r="G99" s="36"/>
      <c r="H99" s="36"/>
      <c r="I99" s="111"/>
      <c r="J99" s="36"/>
      <c r="K99" s="36">
        <f t="shared" si="11"/>
        <v>3612</v>
      </c>
      <c r="L99" s="36">
        <v>129.15</v>
      </c>
      <c r="M99" s="160">
        <v>56.75</v>
      </c>
      <c r="N99" s="36"/>
      <c r="O99" s="36"/>
      <c r="P99" s="36">
        <f t="shared" si="12"/>
        <v>185.9</v>
      </c>
      <c r="Q99" s="160">
        <f t="shared" si="9"/>
        <v>3426.1</v>
      </c>
    </row>
    <row r="100" spans="1:17" s="38" customFormat="1" ht="79.349999999999994" customHeight="1" x14ac:dyDescent="0.25">
      <c r="A100" s="233"/>
      <c r="B100" s="12" t="s">
        <v>374</v>
      </c>
      <c r="C100" s="12">
        <v>91</v>
      </c>
      <c r="D100" s="160">
        <v>240.8</v>
      </c>
      <c r="E100" s="37">
        <v>15</v>
      </c>
      <c r="F100" s="105">
        <f t="shared" si="10"/>
        <v>3612</v>
      </c>
      <c r="G100" s="36"/>
      <c r="H100" s="36"/>
      <c r="I100" s="111"/>
      <c r="J100" s="36"/>
      <c r="K100" s="36">
        <f t="shared" si="11"/>
        <v>3612</v>
      </c>
      <c r="L100" s="36">
        <v>129.15</v>
      </c>
      <c r="M100" s="160">
        <v>61.28</v>
      </c>
      <c r="N100" s="36"/>
      <c r="O100" s="36"/>
      <c r="P100" s="36">
        <f t="shared" si="12"/>
        <v>190.43</v>
      </c>
      <c r="Q100" s="160">
        <f t="shared" si="9"/>
        <v>3421.57</v>
      </c>
    </row>
    <row r="101" spans="1:17" s="38" customFormat="1" ht="79.349999999999994" customHeight="1" x14ac:dyDescent="0.25">
      <c r="A101" s="233"/>
      <c r="B101" s="12" t="s">
        <v>533</v>
      </c>
      <c r="C101" s="12">
        <v>92</v>
      </c>
      <c r="D101" s="160">
        <v>240.8</v>
      </c>
      <c r="E101" s="37">
        <v>15</v>
      </c>
      <c r="F101" s="105">
        <f t="shared" si="10"/>
        <v>3612</v>
      </c>
      <c r="G101" s="36"/>
      <c r="H101" s="36"/>
      <c r="I101" s="111"/>
      <c r="J101" s="36"/>
      <c r="K101" s="36">
        <f t="shared" si="11"/>
        <v>3612</v>
      </c>
      <c r="L101" s="36">
        <v>129.15</v>
      </c>
      <c r="M101" s="160"/>
      <c r="N101" s="36"/>
      <c r="O101" s="36"/>
      <c r="P101" s="36">
        <f t="shared" si="12"/>
        <v>129.15</v>
      </c>
      <c r="Q101" s="160">
        <f t="shared" si="9"/>
        <v>3482.85</v>
      </c>
    </row>
    <row r="102" spans="1:17" s="38" customFormat="1" ht="79.349999999999994" customHeight="1" x14ac:dyDescent="0.25">
      <c r="A102" s="233"/>
      <c r="B102" s="12" t="s">
        <v>588</v>
      </c>
      <c r="C102" s="12">
        <v>93</v>
      </c>
      <c r="D102" s="160">
        <v>240.8</v>
      </c>
      <c r="E102" s="37">
        <v>15</v>
      </c>
      <c r="F102" s="105">
        <f t="shared" si="10"/>
        <v>3612</v>
      </c>
      <c r="G102" s="36"/>
      <c r="H102" s="36"/>
      <c r="I102" s="111"/>
      <c r="J102" s="36"/>
      <c r="K102" s="36">
        <f t="shared" si="11"/>
        <v>3612</v>
      </c>
      <c r="L102" s="36">
        <v>129.15</v>
      </c>
      <c r="M102" s="160"/>
      <c r="N102" s="36"/>
      <c r="O102" s="36"/>
      <c r="P102" s="36">
        <f t="shared" si="12"/>
        <v>129.15</v>
      </c>
      <c r="Q102" s="160">
        <f t="shared" si="9"/>
        <v>3482.85</v>
      </c>
    </row>
    <row r="103" spans="1:17" s="38" customFormat="1" ht="79.349999999999994" customHeight="1" x14ac:dyDescent="0.25">
      <c r="A103" s="233"/>
      <c r="B103" s="12" t="s">
        <v>465</v>
      </c>
      <c r="C103" s="12">
        <v>94</v>
      </c>
      <c r="D103" s="160">
        <v>240.8</v>
      </c>
      <c r="E103" s="37">
        <v>15</v>
      </c>
      <c r="F103" s="105">
        <f t="shared" si="10"/>
        <v>3612</v>
      </c>
      <c r="G103" s="36"/>
      <c r="H103" s="36"/>
      <c r="I103" s="111"/>
      <c r="J103" s="36"/>
      <c r="K103" s="36">
        <f t="shared" si="11"/>
        <v>3612</v>
      </c>
      <c r="L103" s="36">
        <v>129.15</v>
      </c>
      <c r="M103" s="160">
        <v>56.75</v>
      </c>
      <c r="N103" s="36"/>
      <c r="O103" s="36"/>
      <c r="P103" s="36">
        <f t="shared" si="12"/>
        <v>185.9</v>
      </c>
      <c r="Q103" s="160">
        <f t="shared" si="9"/>
        <v>3426.1</v>
      </c>
    </row>
    <row r="104" spans="1:17" s="38" customFormat="1" ht="79.349999999999994" customHeight="1" x14ac:dyDescent="0.25">
      <c r="A104" s="233" t="s">
        <v>298</v>
      </c>
      <c r="B104" s="12" t="s">
        <v>141</v>
      </c>
      <c r="C104" s="12">
        <v>95</v>
      </c>
      <c r="D104" s="160">
        <v>259.89999999999998</v>
      </c>
      <c r="E104" s="37">
        <v>15</v>
      </c>
      <c r="F104" s="105">
        <f t="shared" si="10"/>
        <v>3898.4999999999995</v>
      </c>
      <c r="G104" s="36"/>
      <c r="H104" s="36"/>
      <c r="I104" s="111"/>
      <c r="J104" s="36"/>
      <c r="K104" s="36">
        <f t="shared" si="11"/>
        <v>3898.4999999999995</v>
      </c>
      <c r="L104" s="36">
        <v>267.69</v>
      </c>
      <c r="M104" s="160">
        <v>56.75</v>
      </c>
      <c r="N104" s="36">
        <f>F104*0.01</f>
        <v>38.984999999999999</v>
      </c>
      <c r="O104" s="36"/>
      <c r="P104" s="36">
        <f t="shared" si="12"/>
        <v>363.42500000000001</v>
      </c>
      <c r="Q104" s="160">
        <f t="shared" si="9"/>
        <v>3535.0749999999994</v>
      </c>
    </row>
    <row r="105" spans="1:17" s="38" customFormat="1" ht="69.75" customHeight="1" x14ac:dyDescent="0.25">
      <c r="A105" s="233"/>
      <c r="B105" s="12" t="s">
        <v>142</v>
      </c>
      <c r="C105" s="12">
        <v>96</v>
      </c>
      <c r="D105" s="160">
        <v>259.89999999999998</v>
      </c>
      <c r="E105" s="37">
        <v>15</v>
      </c>
      <c r="F105" s="105">
        <f t="shared" si="10"/>
        <v>3898.4999999999995</v>
      </c>
      <c r="G105" s="36"/>
      <c r="H105" s="36"/>
      <c r="I105" s="111"/>
      <c r="J105" s="36"/>
      <c r="K105" s="36">
        <f t="shared" si="11"/>
        <v>3898.4999999999995</v>
      </c>
      <c r="L105" s="36">
        <v>267.69</v>
      </c>
      <c r="M105" s="160">
        <v>76.709999999999994</v>
      </c>
      <c r="N105" s="36">
        <v>36.049999999999997</v>
      </c>
      <c r="O105" s="36"/>
      <c r="P105" s="36">
        <f t="shared" si="12"/>
        <v>380.45</v>
      </c>
      <c r="Q105" s="160">
        <f t="shared" si="9"/>
        <v>3518.0499999999997</v>
      </c>
    </row>
    <row r="106" spans="1:17" s="38" customFormat="1" ht="93.75" customHeight="1" x14ac:dyDescent="0.25">
      <c r="A106" s="87" t="s">
        <v>494</v>
      </c>
      <c r="B106" s="20" t="s">
        <v>265</v>
      </c>
      <c r="C106" s="12">
        <v>97</v>
      </c>
      <c r="D106" s="160">
        <v>213.63</v>
      </c>
      <c r="E106" s="37">
        <v>15</v>
      </c>
      <c r="F106" s="105">
        <f t="shared" si="10"/>
        <v>3204.45</v>
      </c>
      <c r="G106" s="36"/>
      <c r="H106" s="36"/>
      <c r="I106" s="111"/>
      <c r="J106" s="36"/>
      <c r="K106" s="36">
        <f t="shared" si="11"/>
        <v>3204.45</v>
      </c>
      <c r="L106" s="36">
        <v>67.08</v>
      </c>
      <c r="M106" s="160"/>
      <c r="N106" s="36"/>
      <c r="O106" s="36"/>
      <c r="P106" s="36">
        <f t="shared" si="12"/>
        <v>67.08</v>
      </c>
      <c r="Q106" s="160">
        <f>K106-P106</f>
        <v>3137.37</v>
      </c>
    </row>
    <row r="107" spans="1:17" s="38" customFormat="1" ht="66.75" customHeight="1" x14ac:dyDescent="0.25">
      <c r="A107" s="87" t="s">
        <v>484</v>
      </c>
      <c r="B107" s="20" t="s">
        <v>532</v>
      </c>
      <c r="C107" s="12">
        <v>98</v>
      </c>
      <c r="D107" s="160">
        <v>213.63</v>
      </c>
      <c r="E107" s="37">
        <v>15</v>
      </c>
      <c r="F107" s="105">
        <f t="shared" si="10"/>
        <v>3204.45</v>
      </c>
      <c r="G107" s="36"/>
      <c r="H107" s="36"/>
      <c r="I107" s="111"/>
      <c r="J107" s="36"/>
      <c r="K107" s="36">
        <f t="shared" si="11"/>
        <v>3204.45</v>
      </c>
      <c r="L107" s="36">
        <v>67.08</v>
      </c>
      <c r="M107" s="160"/>
      <c r="N107" s="36"/>
      <c r="O107" s="36"/>
      <c r="P107" s="36">
        <f t="shared" si="12"/>
        <v>67.08</v>
      </c>
      <c r="Q107" s="160">
        <f t="shared" si="9"/>
        <v>3137.37</v>
      </c>
    </row>
    <row r="108" spans="1:17" s="38" customFormat="1" ht="77.25" customHeight="1" x14ac:dyDescent="0.25">
      <c r="A108" s="65" t="s">
        <v>495</v>
      </c>
      <c r="B108" s="12" t="s">
        <v>486</v>
      </c>
      <c r="C108" s="12">
        <v>99</v>
      </c>
      <c r="D108" s="160">
        <v>424.33</v>
      </c>
      <c r="E108" s="37">
        <v>15</v>
      </c>
      <c r="F108" s="105">
        <f t="shared" si="10"/>
        <v>6364.95</v>
      </c>
      <c r="G108" s="36"/>
      <c r="H108" s="36"/>
      <c r="I108" s="111"/>
      <c r="J108" s="36"/>
      <c r="K108" s="36">
        <f t="shared" si="11"/>
        <v>6364.95</v>
      </c>
      <c r="L108" s="36">
        <v>580.79999999999995</v>
      </c>
      <c r="M108" s="160"/>
      <c r="N108" s="36"/>
      <c r="O108" s="36"/>
      <c r="P108" s="36">
        <f t="shared" si="12"/>
        <v>580.79999999999995</v>
      </c>
      <c r="Q108" s="160">
        <f t="shared" si="9"/>
        <v>5784.15</v>
      </c>
    </row>
    <row r="109" spans="1:17" s="38" customFormat="1" ht="66.75" customHeight="1" x14ac:dyDescent="0.25">
      <c r="A109" s="68" t="s">
        <v>9</v>
      </c>
      <c r="B109" s="12" t="s">
        <v>144</v>
      </c>
      <c r="C109" s="12">
        <v>100</v>
      </c>
      <c r="D109" s="160">
        <v>384.49</v>
      </c>
      <c r="E109" s="37">
        <v>15</v>
      </c>
      <c r="F109" s="105">
        <f t="shared" si="10"/>
        <v>5767.35</v>
      </c>
      <c r="G109" s="36"/>
      <c r="H109" s="36"/>
      <c r="I109" s="111"/>
      <c r="J109" s="36"/>
      <c r="K109" s="36">
        <f t="shared" si="11"/>
        <v>5767.35</v>
      </c>
      <c r="L109" s="36">
        <v>485.18</v>
      </c>
      <c r="M109" s="160">
        <v>56.75</v>
      </c>
      <c r="N109" s="36">
        <f>F109*0.01</f>
        <v>57.673500000000004</v>
      </c>
      <c r="O109" s="36"/>
      <c r="P109" s="36">
        <f t="shared" si="12"/>
        <v>599.60350000000005</v>
      </c>
      <c r="Q109" s="160">
        <f t="shared" si="9"/>
        <v>5167.7465000000002</v>
      </c>
    </row>
    <row r="110" spans="1:17" s="38" customFormat="1" ht="79.349999999999994" customHeight="1" x14ac:dyDescent="0.25">
      <c r="A110" s="240" t="s">
        <v>10</v>
      </c>
      <c r="B110" s="44" t="s">
        <v>143</v>
      </c>
      <c r="C110" s="12">
        <v>101</v>
      </c>
      <c r="D110" s="160">
        <v>346.13</v>
      </c>
      <c r="E110" s="37">
        <v>15</v>
      </c>
      <c r="F110" s="105">
        <f t="shared" si="10"/>
        <v>5191.95</v>
      </c>
      <c r="G110" s="36"/>
      <c r="H110" s="36"/>
      <c r="I110" s="111"/>
      <c r="J110" s="36"/>
      <c r="K110" s="36">
        <f t="shared" si="11"/>
        <v>5191.95</v>
      </c>
      <c r="L110" s="36">
        <v>408.42</v>
      </c>
      <c r="M110" s="160">
        <v>57.44</v>
      </c>
      <c r="N110" s="36">
        <f>F110*0.01</f>
        <v>51.919499999999999</v>
      </c>
      <c r="O110" s="36"/>
      <c r="P110" s="36">
        <f t="shared" si="12"/>
        <v>517.77949999999998</v>
      </c>
      <c r="Q110" s="160">
        <f t="shared" si="9"/>
        <v>4674.1705000000002</v>
      </c>
    </row>
    <row r="111" spans="1:17" s="38" customFormat="1" ht="79.349999999999994" customHeight="1" x14ac:dyDescent="0.25">
      <c r="A111" s="241"/>
      <c r="B111" s="12" t="s">
        <v>145</v>
      </c>
      <c r="C111" s="12">
        <v>102</v>
      </c>
      <c r="D111" s="160">
        <v>346.13</v>
      </c>
      <c r="E111" s="37">
        <v>15</v>
      </c>
      <c r="F111" s="105">
        <f t="shared" si="10"/>
        <v>5191.95</v>
      </c>
      <c r="G111" s="36"/>
      <c r="H111" s="36"/>
      <c r="I111" s="111"/>
      <c r="J111" s="36"/>
      <c r="K111" s="36">
        <f t="shared" si="11"/>
        <v>5191.95</v>
      </c>
      <c r="L111" s="36">
        <v>408.42</v>
      </c>
      <c r="M111" s="160">
        <v>56.75</v>
      </c>
      <c r="N111" s="36">
        <f>F111*0.01</f>
        <v>51.919499999999999</v>
      </c>
      <c r="O111" s="36"/>
      <c r="P111" s="36">
        <f t="shared" si="12"/>
        <v>517.08950000000004</v>
      </c>
      <c r="Q111" s="160">
        <f t="shared" si="9"/>
        <v>4674.8604999999998</v>
      </c>
    </row>
    <row r="112" spans="1:17" s="38" customFormat="1" ht="79.349999999999994" customHeight="1" x14ac:dyDescent="0.25">
      <c r="A112" s="67" t="s">
        <v>510</v>
      </c>
      <c r="B112" s="12" t="s">
        <v>535</v>
      </c>
      <c r="C112" s="12">
        <v>103</v>
      </c>
      <c r="D112" s="160">
        <v>326.8</v>
      </c>
      <c r="E112" s="37">
        <v>14</v>
      </c>
      <c r="F112" s="105">
        <f t="shared" si="10"/>
        <v>4575.2</v>
      </c>
      <c r="G112" s="36"/>
      <c r="H112" s="36"/>
      <c r="I112" s="111"/>
      <c r="J112" s="36"/>
      <c r="K112" s="36">
        <f t="shared" si="11"/>
        <v>4575.2</v>
      </c>
      <c r="L112" s="36">
        <v>376.87</v>
      </c>
      <c r="M112" s="160"/>
      <c r="N112" s="36"/>
      <c r="O112" s="36"/>
      <c r="P112" s="36">
        <f t="shared" si="12"/>
        <v>376.87</v>
      </c>
      <c r="Q112" s="160">
        <f t="shared" si="9"/>
        <v>4198.33</v>
      </c>
    </row>
    <row r="113" spans="1:17" s="38" customFormat="1" ht="79.349999999999994" customHeight="1" x14ac:dyDescent="0.25">
      <c r="A113" s="78"/>
      <c r="B113" s="12" t="s">
        <v>146</v>
      </c>
      <c r="C113" s="12">
        <v>104</v>
      </c>
      <c r="D113" s="160">
        <v>326.8</v>
      </c>
      <c r="E113" s="37">
        <v>15</v>
      </c>
      <c r="F113" s="105">
        <f t="shared" si="10"/>
        <v>4902</v>
      </c>
      <c r="G113" s="36"/>
      <c r="H113" s="36"/>
      <c r="I113" s="111"/>
      <c r="J113" s="36"/>
      <c r="K113" s="36">
        <f t="shared" si="11"/>
        <v>4902</v>
      </c>
      <c r="L113" s="36">
        <v>376.87</v>
      </c>
      <c r="M113" s="160">
        <v>56.75</v>
      </c>
      <c r="N113" s="36">
        <f>F113*0.01</f>
        <v>49.02</v>
      </c>
      <c r="O113" s="36"/>
      <c r="P113" s="36">
        <f t="shared" si="12"/>
        <v>482.64</v>
      </c>
      <c r="Q113" s="160">
        <f t="shared" si="9"/>
        <v>4419.3599999999997</v>
      </c>
    </row>
    <row r="114" spans="1:17" s="38" customFormat="1" ht="79.349999999999994" customHeight="1" x14ac:dyDescent="0.25">
      <c r="A114" s="65" t="s">
        <v>509</v>
      </c>
      <c r="B114" s="12" t="s">
        <v>596</v>
      </c>
      <c r="C114" s="12">
        <v>105</v>
      </c>
      <c r="D114" s="160">
        <v>277.36</v>
      </c>
      <c r="E114" s="37">
        <v>15</v>
      </c>
      <c r="F114" s="105">
        <f t="shared" si="10"/>
        <v>4160.4000000000005</v>
      </c>
      <c r="G114" s="36"/>
      <c r="H114" s="36"/>
      <c r="I114" s="111"/>
      <c r="J114" s="36"/>
      <c r="K114" s="36">
        <f t="shared" si="11"/>
        <v>4160.4000000000005</v>
      </c>
      <c r="L114" s="36">
        <v>296.19</v>
      </c>
      <c r="M114" s="160"/>
      <c r="N114" s="36">
        <f>F114*0.01</f>
        <v>41.604000000000006</v>
      </c>
      <c r="O114" s="36"/>
      <c r="P114" s="36">
        <f t="shared" si="12"/>
        <v>337.79399999999998</v>
      </c>
      <c r="Q114" s="160">
        <f t="shared" si="9"/>
        <v>3822.6060000000007</v>
      </c>
    </row>
    <row r="115" spans="1:17" s="38" customFormat="1" ht="79.349999999999994" customHeight="1" x14ac:dyDescent="0.25">
      <c r="A115" s="65" t="s">
        <v>509</v>
      </c>
      <c r="B115" s="12" t="s">
        <v>147</v>
      </c>
      <c r="C115" s="12">
        <v>106</v>
      </c>
      <c r="D115" s="160">
        <v>277.36</v>
      </c>
      <c r="E115" s="37">
        <v>15</v>
      </c>
      <c r="F115" s="105">
        <f t="shared" si="10"/>
        <v>4160.4000000000005</v>
      </c>
      <c r="G115" s="36"/>
      <c r="H115" s="36"/>
      <c r="I115" s="111"/>
      <c r="J115" s="36"/>
      <c r="K115" s="36">
        <f t="shared" si="11"/>
        <v>4160.4000000000005</v>
      </c>
      <c r="L115" s="36">
        <v>296.19</v>
      </c>
      <c r="M115" s="160">
        <v>56.75</v>
      </c>
      <c r="N115" s="36"/>
      <c r="O115" s="36"/>
      <c r="P115" s="36">
        <f t="shared" si="12"/>
        <v>352.94</v>
      </c>
      <c r="Q115" s="160">
        <f t="shared" si="9"/>
        <v>3807.4600000000005</v>
      </c>
    </row>
    <row r="116" spans="1:17" s="38" customFormat="1" ht="79.349999999999994" customHeight="1" x14ac:dyDescent="0.25">
      <c r="A116" s="65" t="s">
        <v>98</v>
      </c>
      <c r="B116" s="12" t="s">
        <v>483</v>
      </c>
      <c r="C116" s="12">
        <v>107</v>
      </c>
      <c r="D116" s="160">
        <v>424.33</v>
      </c>
      <c r="E116" s="37">
        <v>15</v>
      </c>
      <c r="F116" s="105">
        <f t="shared" si="10"/>
        <v>6364.95</v>
      </c>
      <c r="G116" s="36"/>
      <c r="H116" s="36"/>
      <c r="I116" s="111"/>
      <c r="J116" s="36"/>
      <c r="K116" s="36">
        <f t="shared" si="11"/>
        <v>6364.95</v>
      </c>
      <c r="L116" s="36">
        <v>580.79999999999995</v>
      </c>
      <c r="M116" s="160"/>
      <c r="N116" s="36"/>
      <c r="O116" s="36"/>
      <c r="P116" s="36">
        <f t="shared" si="12"/>
        <v>580.79999999999995</v>
      </c>
      <c r="Q116" s="160">
        <f t="shared" si="9"/>
        <v>5784.15</v>
      </c>
    </row>
    <row r="117" spans="1:17" s="38" customFormat="1" ht="79.349999999999994" customHeight="1" x14ac:dyDescent="0.25">
      <c r="A117" s="65" t="s">
        <v>299</v>
      </c>
      <c r="B117" s="12" t="s">
        <v>148</v>
      </c>
      <c r="C117" s="12">
        <v>108</v>
      </c>
      <c r="D117" s="160">
        <v>274.26</v>
      </c>
      <c r="E117" s="37">
        <v>15</v>
      </c>
      <c r="F117" s="105">
        <f t="shared" si="10"/>
        <v>4113.8999999999996</v>
      </c>
      <c r="G117" s="36"/>
      <c r="H117" s="36"/>
      <c r="I117" s="111"/>
      <c r="J117" s="36"/>
      <c r="K117" s="36">
        <f t="shared" si="11"/>
        <v>4113.8999999999996</v>
      </c>
      <c r="L117" s="36">
        <v>291.13</v>
      </c>
      <c r="M117" s="160">
        <v>56.75</v>
      </c>
      <c r="N117" s="36">
        <v>39.56</v>
      </c>
      <c r="O117" s="36"/>
      <c r="P117" s="36">
        <f t="shared" si="12"/>
        <v>387.44</v>
      </c>
      <c r="Q117" s="160">
        <f t="shared" si="9"/>
        <v>3726.4599999999996</v>
      </c>
    </row>
    <row r="118" spans="1:17" s="38" customFormat="1" ht="79.349999999999994" customHeight="1" x14ac:dyDescent="0.25">
      <c r="A118" s="65" t="s">
        <v>300</v>
      </c>
      <c r="B118" s="12" t="s">
        <v>476</v>
      </c>
      <c r="C118" s="12">
        <v>109</v>
      </c>
      <c r="D118" s="160">
        <v>224.1</v>
      </c>
      <c r="E118" s="37">
        <v>15</v>
      </c>
      <c r="F118" s="105">
        <f t="shared" si="10"/>
        <v>3361.5</v>
      </c>
      <c r="G118" s="36"/>
      <c r="H118" s="36"/>
      <c r="I118" s="111"/>
      <c r="J118" s="36"/>
      <c r="K118" s="36">
        <f t="shared" si="11"/>
        <v>3361.5</v>
      </c>
      <c r="L118" s="36">
        <v>84.17</v>
      </c>
      <c r="M118" s="160"/>
      <c r="N118" s="36"/>
      <c r="O118" s="36"/>
      <c r="P118" s="36">
        <f t="shared" si="12"/>
        <v>84.17</v>
      </c>
      <c r="Q118" s="160">
        <f t="shared" si="9"/>
        <v>3277.33</v>
      </c>
    </row>
    <row r="119" spans="1:17" s="38" customFormat="1" ht="79.349999999999994" customHeight="1" x14ac:dyDescent="0.25">
      <c r="A119" s="65" t="s">
        <v>582</v>
      </c>
      <c r="B119" s="12" t="s">
        <v>149</v>
      </c>
      <c r="C119" s="12">
        <v>110</v>
      </c>
      <c r="D119" s="160">
        <v>224.1</v>
      </c>
      <c r="E119" s="37">
        <v>15</v>
      </c>
      <c r="F119" s="105">
        <f t="shared" si="10"/>
        <v>3361.5</v>
      </c>
      <c r="G119" s="36"/>
      <c r="H119" s="36"/>
      <c r="I119" s="111"/>
      <c r="J119" s="36"/>
      <c r="K119" s="36">
        <f t="shared" si="11"/>
        <v>3361.5</v>
      </c>
      <c r="L119" s="36">
        <v>84.17</v>
      </c>
      <c r="M119" s="160"/>
      <c r="N119" s="36"/>
      <c r="O119" s="36"/>
      <c r="P119" s="36">
        <f t="shared" si="12"/>
        <v>84.17</v>
      </c>
      <c r="Q119" s="160">
        <f t="shared" si="9"/>
        <v>3277.33</v>
      </c>
    </row>
    <row r="120" spans="1:17" s="38" customFormat="1" ht="79.349999999999994" customHeight="1" x14ac:dyDescent="0.25">
      <c r="A120" s="65" t="s">
        <v>581</v>
      </c>
      <c r="B120" s="12" t="s">
        <v>451</v>
      </c>
      <c r="C120" s="12">
        <v>111</v>
      </c>
      <c r="D120" s="160">
        <v>224.1</v>
      </c>
      <c r="E120" s="37">
        <v>15</v>
      </c>
      <c r="F120" s="105">
        <f t="shared" si="10"/>
        <v>3361.5</v>
      </c>
      <c r="G120" s="36"/>
      <c r="H120" s="36"/>
      <c r="I120" s="111"/>
      <c r="J120" s="36"/>
      <c r="K120" s="36">
        <f t="shared" si="11"/>
        <v>3361.5</v>
      </c>
      <c r="L120" s="36">
        <v>84.17</v>
      </c>
      <c r="M120" s="160"/>
      <c r="N120" s="36"/>
      <c r="O120" s="36"/>
      <c r="P120" s="36">
        <f t="shared" si="12"/>
        <v>84.17</v>
      </c>
      <c r="Q120" s="160">
        <f t="shared" si="9"/>
        <v>3277.33</v>
      </c>
    </row>
    <row r="121" spans="1:17" s="38" customFormat="1" ht="79.349999999999994" customHeight="1" x14ac:dyDescent="0.25">
      <c r="A121" s="65" t="s">
        <v>54</v>
      </c>
      <c r="B121" s="12" t="s">
        <v>150</v>
      </c>
      <c r="C121" s="12">
        <v>112</v>
      </c>
      <c r="D121" s="160">
        <v>208</v>
      </c>
      <c r="E121" s="37">
        <v>15</v>
      </c>
      <c r="F121" s="105">
        <f t="shared" si="10"/>
        <v>3120</v>
      </c>
      <c r="G121" s="36"/>
      <c r="H121" s="36"/>
      <c r="I121" s="111"/>
      <c r="J121" s="36"/>
      <c r="K121" s="36">
        <f t="shared" si="11"/>
        <v>3120</v>
      </c>
      <c r="L121" s="36">
        <v>58.08</v>
      </c>
      <c r="M121" s="160"/>
      <c r="N121" s="36"/>
      <c r="O121" s="36"/>
      <c r="P121" s="36">
        <f t="shared" si="12"/>
        <v>58.08</v>
      </c>
      <c r="Q121" s="160">
        <f t="shared" si="9"/>
        <v>3061.92</v>
      </c>
    </row>
    <row r="122" spans="1:17" s="38" customFormat="1" ht="79.349999999999994" customHeight="1" x14ac:dyDescent="0.25">
      <c r="A122" s="65" t="s">
        <v>55</v>
      </c>
      <c r="B122" s="12" t="s">
        <v>151</v>
      </c>
      <c r="C122" s="12">
        <v>113</v>
      </c>
      <c r="D122" s="160">
        <v>208</v>
      </c>
      <c r="E122" s="37">
        <v>15</v>
      </c>
      <c r="F122" s="105">
        <f t="shared" si="10"/>
        <v>3120</v>
      </c>
      <c r="G122" s="36"/>
      <c r="H122" s="36"/>
      <c r="I122" s="111"/>
      <c r="J122" s="36"/>
      <c r="K122" s="36">
        <f t="shared" si="11"/>
        <v>3120</v>
      </c>
      <c r="L122" s="36">
        <v>58.08</v>
      </c>
      <c r="M122" s="160"/>
      <c r="N122" s="36"/>
      <c r="O122" s="36"/>
      <c r="P122" s="36">
        <f t="shared" si="12"/>
        <v>58.08</v>
      </c>
      <c r="Q122" s="160">
        <f t="shared" si="9"/>
        <v>3061.92</v>
      </c>
    </row>
    <row r="123" spans="1:17" s="38" customFormat="1" ht="79.349999999999994" customHeight="1" x14ac:dyDescent="0.25">
      <c r="A123" s="65" t="s">
        <v>301</v>
      </c>
      <c r="B123" s="12" t="s">
        <v>152</v>
      </c>
      <c r="C123" s="12">
        <v>114</v>
      </c>
      <c r="D123" s="160">
        <v>307.43</v>
      </c>
      <c r="E123" s="37">
        <v>15</v>
      </c>
      <c r="F123" s="105">
        <f t="shared" si="10"/>
        <v>4611.45</v>
      </c>
      <c r="G123" s="36"/>
      <c r="H123" s="36"/>
      <c r="I123" s="111"/>
      <c r="J123" s="36"/>
      <c r="K123" s="36">
        <f t="shared" si="11"/>
        <v>4611.45</v>
      </c>
      <c r="L123" s="36">
        <v>345.26</v>
      </c>
      <c r="M123" s="160">
        <v>49.87</v>
      </c>
      <c r="N123" s="36">
        <f>F123*0.01</f>
        <v>46.1145</v>
      </c>
      <c r="O123" s="36"/>
      <c r="P123" s="36">
        <f t="shared" si="12"/>
        <v>441.24450000000002</v>
      </c>
      <c r="Q123" s="160">
        <f t="shared" si="9"/>
        <v>4170.2055</v>
      </c>
    </row>
    <row r="124" spans="1:17" s="38" customFormat="1" ht="79.349999999999994" customHeight="1" x14ac:dyDescent="0.25">
      <c r="A124" s="65" t="s">
        <v>560</v>
      </c>
      <c r="B124" s="12" t="s">
        <v>225</v>
      </c>
      <c r="C124" s="12">
        <v>115</v>
      </c>
      <c r="D124" s="160">
        <v>307.43</v>
      </c>
      <c r="E124" s="37">
        <v>15</v>
      </c>
      <c r="F124" s="105">
        <f t="shared" si="10"/>
        <v>4611.45</v>
      </c>
      <c r="G124" s="36"/>
      <c r="H124" s="36"/>
      <c r="I124" s="111"/>
      <c r="J124" s="36"/>
      <c r="K124" s="36">
        <f t="shared" si="11"/>
        <v>4611.45</v>
      </c>
      <c r="L124" s="36">
        <v>345.26</v>
      </c>
      <c r="M124" s="160">
        <v>58.15</v>
      </c>
      <c r="N124" s="36">
        <f>F124*0.01</f>
        <v>46.1145</v>
      </c>
      <c r="O124" s="36"/>
      <c r="P124" s="36">
        <f t="shared" si="12"/>
        <v>449.52449999999999</v>
      </c>
      <c r="Q124" s="160">
        <f t="shared" si="9"/>
        <v>4161.9254999999994</v>
      </c>
    </row>
    <row r="125" spans="1:17" s="38" customFormat="1" ht="79.349999999999994" customHeight="1" x14ac:dyDescent="0.25">
      <c r="A125" s="65" t="s">
        <v>56</v>
      </c>
      <c r="B125" s="12" t="s">
        <v>154</v>
      </c>
      <c r="C125" s="12">
        <v>116</v>
      </c>
      <c r="D125" s="160">
        <v>239.2</v>
      </c>
      <c r="E125" s="37">
        <v>15</v>
      </c>
      <c r="F125" s="105">
        <f t="shared" si="10"/>
        <v>3588</v>
      </c>
      <c r="G125" s="36"/>
      <c r="H125" s="36"/>
      <c r="I125" s="111"/>
      <c r="J125" s="36"/>
      <c r="K125" s="36">
        <f t="shared" si="11"/>
        <v>3588</v>
      </c>
      <c r="L125" s="36">
        <v>126.54</v>
      </c>
      <c r="M125" s="160">
        <v>56.75</v>
      </c>
      <c r="N125" s="36">
        <f>F125*0.01</f>
        <v>35.880000000000003</v>
      </c>
      <c r="O125" s="36"/>
      <c r="P125" s="36">
        <f t="shared" si="12"/>
        <v>219.17000000000002</v>
      </c>
      <c r="Q125" s="160">
        <f t="shared" si="9"/>
        <v>3368.83</v>
      </c>
    </row>
    <row r="126" spans="1:17" s="38" customFormat="1" ht="79.349999999999994" customHeight="1" x14ac:dyDescent="0.25">
      <c r="A126" s="65" t="s">
        <v>18</v>
      </c>
      <c r="B126" s="12" t="s">
        <v>155</v>
      </c>
      <c r="C126" s="12">
        <v>117</v>
      </c>
      <c r="D126" s="160">
        <v>225.46</v>
      </c>
      <c r="E126" s="37">
        <v>15</v>
      </c>
      <c r="F126" s="105">
        <f t="shared" si="10"/>
        <v>3381.9</v>
      </c>
      <c r="G126" s="36"/>
      <c r="H126" s="36"/>
      <c r="I126" s="111"/>
      <c r="J126" s="36"/>
      <c r="K126" s="36">
        <f t="shared" si="11"/>
        <v>3381.9</v>
      </c>
      <c r="L126" s="36">
        <v>86.39</v>
      </c>
      <c r="M126" s="160"/>
      <c r="N126" s="36"/>
      <c r="O126" s="36"/>
      <c r="P126" s="36">
        <f t="shared" si="12"/>
        <v>86.39</v>
      </c>
      <c r="Q126" s="160">
        <f t="shared" si="9"/>
        <v>3295.51</v>
      </c>
    </row>
    <row r="127" spans="1:17" s="38" customFormat="1" ht="79.349999999999994" customHeight="1" x14ac:dyDescent="0.25">
      <c r="A127" s="65" t="s">
        <v>496</v>
      </c>
      <c r="B127" s="12" t="s">
        <v>440</v>
      </c>
      <c r="C127" s="12">
        <v>118</v>
      </c>
      <c r="D127" s="160">
        <v>380.06</v>
      </c>
      <c r="E127" s="37">
        <v>15</v>
      </c>
      <c r="F127" s="105">
        <f t="shared" si="10"/>
        <v>5700.9</v>
      </c>
      <c r="G127" s="36"/>
      <c r="H127" s="36"/>
      <c r="I127" s="111"/>
      <c r="J127" s="36"/>
      <c r="K127" s="36">
        <f t="shared" si="11"/>
        <v>5700.9</v>
      </c>
      <c r="L127" s="36">
        <v>474.55</v>
      </c>
      <c r="M127" s="160"/>
      <c r="N127" s="36"/>
      <c r="O127" s="36"/>
      <c r="P127" s="36">
        <f t="shared" si="12"/>
        <v>474.55</v>
      </c>
      <c r="Q127" s="160">
        <f t="shared" si="9"/>
        <v>5226.3499999999995</v>
      </c>
    </row>
    <row r="128" spans="1:17" s="82" customFormat="1" ht="79.349999999999994" customHeight="1" x14ac:dyDescent="0.25">
      <c r="A128" s="65" t="s">
        <v>302</v>
      </c>
      <c r="B128" s="86" t="s">
        <v>42</v>
      </c>
      <c r="C128" s="12">
        <v>119</v>
      </c>
      <c r="D128" s="160">
        <v>219.7</v>
      </c>
      <c r="E128" s="37"/>
      <c r="F128" s="105">
        <f t="shared" si="10"/>
        <v>0</v>
      </c>
      <c r="G128" s="36"/>
      <c r="H128" s="36"/>
      <c r="I128" s="111"/>
      <c r="J128" s="36"/>
      <c r="K128" s="36">
        <f t="shared" si="11"/>
        <v>0</v>
      </c>
      <c r="L128" s="36"/>
      <c r="M128" s="160"/>
      <c r="N128" s="36"/>
      <c r="O128" s="36"/>
      <c r="P128" s="36">
        <f t="shared" si="12"/>
        <v>0</v>
      </c>
      <c r="Q128" s="160">
        <f t="shared" si="9"/>
        <v>0</v>
      </c>
    </row>
    <row r="129" spans="1:17" s="38" customFormat="1" ht="79.349999999999994" customHeight="1" x14ac:dyDescent="0.25">
      <c r="A129" s="65" t="s">
        <v>482</v>
      </c>
      <c r="B129" s="12" t="s">
        <v>403</v>
      </c>
      <c r="C129" s="12">
        <v>120</v>
      </c>
      <c r="D129" s="160">
        <v>379.83</v>
      </c>
      <c r="E129" s="37">
        <v>15</v>
      </c>
      <c r="F129" s="105">
        <f t="shared" si="10"/>
        <v>5697.45</v>
      </c>
      <c r="G129" s="36"/>
      <c r="H129" s="36"/>
      <c r="I129" s="111"/>
      <c r="J129" s="36"/>
      <c r="K129" s="36">
        <f t="shared" si="11"/>
        <v>5697.45</v>
      </c>
      <c r="L129" s="36">
        <v>474</v>
      </c>
      <c r="M129" s="160"/>
      <c r="N129" s="36"/>
      <c r="O129" s="36"/>
      <c r="P129" s="36">
        <f t="shared" si="12"/>
        <v>474</v>
      </c>
      <c r="Q129" s="160">
        <f t="shared" si="9"/>
        <v>5223.45</v>
      </c>
    </row>
    <row r="130" spans="1:17" s="38" customFormat="1" ht="79.349999999999994" customHeight="1" x14ac:dyDescent="0.25">
      <c r="A130" s="65" t="s">
        <v>402</v>
      </c>
      <c r="B130" s="12" t="s">
        <v>401</v>
      </c>
      <c r="C130" s="12">
        <v>121</v>
      </c>
      <c r="D130" s="57">
        <v>220.4</v>
      </c>
      <c r="E130" s="37">
        <v>15</v>
      </c>
      <c r="F130" s="105">
        <f t="shared" si="10"/>
        <v>3306</v>
      </c>
      <c r="G130" s="36"/>
      <c r="H130" s="36"/>
      <c r="I130" s="111"/>
      <c r="J130" s="36"/>
      <c r="K130" s="36">
        <f t="shared" si="11"/>
        <v>3306</v>
      </c>
      <c r="L130" s="36">
        <v>78.13</v>
      </c>
      <c r="M130" s="160"/>
      <c r="N130" s="36"/>
      <c r="O130" s="36"/>
      <c r="P130" s="36">
        <f t="shared" si="12"/>
        <v>78.13</v>
      </c>
      <c r="Q130" s="160">
        <f t="shared" si="9"/>
        <v>3227.87</v>
      </c>
    </row>
    <row r="131" spans="1:17" s="38" customFormat="1" ht="79.349999999999994" customHeight="1" x14ac:dyDescent="0.25">
      <c r="A131" s="62" t="s">
        <v>552</v>
      </c>
      <c r="B131" s="12" t="s">
        <v>394</v>
      </c>
      <c r="C131" s="12">
        <v>122</v>
      </c>
      <c r="D131" s="160">
        <v>424.33</v>
      </c>
      <c r="E131" s="37">
        <v>15</v>
      </c>
      <c r="F131" s="105">
        <f t="shared" si="10"/>
        <v>6364.95</v>
      </c>
      <c r="G131" s="36"/>
      <c r="H131" s="36"/>
      <c r="I131" s="111"/>
      <c r="J131" s="36"/>
      <c r="K131" s="36">
        <f t="shared" si="11"/>
        <v>6364.95</v>
      </c>
      <c r="L131" s="36">
        <v>580.79999999999995</v>
      </c>
      <c r="M131" s="160"/>
      <c r="N131" s="36"/>
      <c r="O131" s="36"/>
      <c r="P131" s="36">
        <f t="shared" si="12"/>
        <v>580.79999999999995</v>
      </c>
      <c r="Q131" s="160">
        <f>K131-P131</f>
        <v>5784.15</v>
      </c>
    </row>
    <row r="132" spans="1:17" s="38" customFormat="1" ht="79.349999999999994" customHeight="1" x14ac:dyDescent="0.25">
      <c r="A132" s="62" t="s">
        <v>489</v>
      </c>
      <c r="B132" s="12" t="s">
        <v>238</v>
      </c>
      <c r="C132" s="12">
        <v>123</v>
      </c>
      <c r="D132" s="160">
        <v>448.76</v>
      </c>
      <c r="E132" s="37">
        <v>15</v>
      </c>
      <c r="F132" s="105">
        <f t="shared" si="10"/>
        <v>6731.4</v>
      </c>
      <c r="G132" s="36"/>
      <c r="H132" s="36"/>
      <c r="I132" s="111"/>
      <c r="J132" s="36"/>
      <c r="K132" s="36">
        <f t="shared" si="11"/>
        <v>6731.4</v>
      </c>
      <c r="L132" s="36">
        <v>646.13</v>
      </c>
      <c r="M132" s="160"/>
      <c r="N132" s="36"/>
      <c r="O132" s="36"/>
      <c r="P132" s="36">
        <f t="shared" si="12"/>
        <v>646.13</v>
      </c>
      <c r="Q132" s="160">
        <f t="shared" si="9"/>
        <v>6085.2699999999995</v>
      </c>
    </row>
    <row r="133" spans="1:17" s="38" customFormat="1" ht="79.349999999999994" customHeight="1" x14ac:dyDescent="0.25">
      <c r="A133" s="62" t="s">
        <v>350</v>
      </c>
      <c r="B133" s="12" t="s">
        <v>239</v>
      </c>
      <c r="C133" s="12">
        <v>124</v>
      </c>
      <c r="D133" s="160">
        <v>238.13</v>
      </c>
      <c r="E133" s="37">
        <v>15</v>
      </c>
      <c r="F133" s="105">
        <f t="shared" si="10"/>
        <v>3571.95</v>
      </c>
      <c r="G133" s="36"/>
      <c r="H133" s="36"/>
      <c r="I133" s="111"/>
      <c r="J133" s="36"/>
      <c r="K133" s="36">
        <f t="shared" si="11"/>
        <v>3571.95</v>
      </c>
      <c r="L133" s="36">
        <v>124.79</v>
      </c>
      <c r="M133" s="160"/>
      <c r="N133" s="36"/>
      <c r="O133" s="36"/>
      <c r="P133" s="36">
        <f t="shared" si="12"/>
        <v>124.79</v>
      </c>
      <c r="Q133" s="160">
        <f t="shared" si="9"/>
        <v>3447.16</v>
      </c>
    </row>
    <row r="134" spans="1:17" s="38" customFormat="1" ht="79.349999999999994" customHeight="1" x14ac:dyDescent="0.25">
      <c r="A134" s="65" t="s">
        <v>77</v>
      </c>
      <c r="B134" s="12" t="s">
        <v>240</v>
      </c>
      <c r="C134" s="12">
        <v>125</v>
      </c>
      <c r="D134" s="160">
        <v>253.26</v>
      </c>
      <c r="E134" s="37">
        <v>15</v>
      </c>
      <c r="F134" s="105">
        <f t="shared" si="10"/>
        <v>3798.8999999999996</v>
      </c>
      <c r="G134" s="36"/>
      <c r="H134" s="36"/>
      <c r="I134" s="111"/>
      <c r="J134" s="36"/>
      <c r="K134" s="36">
        <f t="shared" si="11"/>
        <v>3798.8999999999996</v>
      </c>
      <c r="L134" s="36">
        <v>256.86</v>
      </c>
      <c r="M134" s="160">
        <v>56.75</v>
      </c>
      <c r="N134" s="36"/>
      <c r="O134" s="36"/>
      <c r="P134" s="36">
        <f t="shared" si="12"/>
        <v>313.61</v>
      </c>
      <c r="Q134" s="160">
        <f t="shared" si="9"/>
        <v>3485.2899999999995</v>
      </c>
    </row>
    <row r="135" spans="1:17" s="38" customFormat="1" ht="79.349999999999994" customHeight="1" x14ac:dyDescent="0.25">
      <c r="A135" s="233" t="s">
        <v>497</v>
      </c>
      <c r="B135" s="12" t="s">
        <v>435</v>
      </c>
      <c r="C135" s="12">
        <v>126</v>
      </c>
      <c r="D135" s="160">
        <v>220.4</v>
      </c>
      <c r="E135" s="37">
        <v>15</v>
      </c>
      <c r="F135" s="105">
        <f t="shared" si="10"/>
        <v>3306</v>
      </c>
      <c r="G135" s="36"/>
      <c r="H135" s="36"/>
      <c r="I135" s="111"/>
      <c r="J135" s="36"/>
      <c r="K135" s="36">
        <f t="shared" si="11"/>
        <v>3306</v>
      </c>
      <c r="L135" s="36">
        <v>78.13</v>
      </c>
      <c r="M135" s="160"/>
      <c r="N135" s="36"/>
      <c r="O135" s="36"/>
      <c r="P135" s="36">
        <f t="shared" si="12"/>
        <v>78.13</v>
      </c>
      <c r="Q135" s="160">
        <f t="shared" si="9"/>
        <v>3227.87</v>
      </c>
    </row>
    <row r="136" spans="1:17" s="38" customFormat="1" ht="79.349999999999994" customHeight="1" x14ac:dyDescent="0.25">
      <c r="A136" s="233"/>
      <c r="B136" s="12" t="s">
        <v>436</v>
      </c>
      <c r="C136" s="12">
        <v>127</v>
      </c>
      <c r="D136" s="160">
        <v>220.4</v>
      </c>
      <c r="E136" s="37">
        <v>15</v>
      </c>
      <c r="F136" s="105">
        <f t="shared" si="10"/>
        <v>3306</v>
      </c>
      <c r="G136" s="36"/>
      <c r="H136" s="36"/>
      <c r="I136" s="111"/>
      <c r="J136" s="36"/>
      <c r="K136" s="36">
        <f t="shared" si="11"/>
        <v>3306</v>
      </c>
      <c r="L136" s="36">
        <v>78.13</v>
      </c>
      <c r="M136" s="160"/>
      <c r="N136" s="36"/>
      <c r="O136" s="36"/>
      <c r="P136" s="36">
        <f t="shared" si="12"/>
        <v>78.13</v>
      </c>
      <c r="Q136" s="160">
        <f t="shared" si="9"/>
        <v>3227.87</v>
      </c>
    </row>
    <row r="137" spans="1:17" s="38" customFormat="1" ht="79.349999999999994" customHeight="1" x14ac:dyDescent="0.25">
      <c r="A137" s="233" t="s">
        <v>351</v>
      </c>
      <c r="B137" s="12" t="s">
        <v>450</v>
      </c>
      <c r="C137" s="12">
        <v>128</v>
      </c>
      <c r="D137" s="160">
        <v>220.4</v>
      </c>
      <c r="E137" s="37">
        <v>15</v>
      </c>
      <c r="F137" s="105">
        <f t="shared" si="10"/>
        <v>3306</v>
      </c>
      <c r="G137" s="36"/>
      <c r="H137" s="36"/>
      <c r="I137" s="111"/>
      <c r="J137" s="36"/>
      <c r="K137" s="36">
        <f t="shared" si="11"/>
        <v>3306</v>
      </c>
      <c r="L137" s="36">
        <v>78.13</v>
      </c>
      <c r="M137" s="160"/>
      <c r="N137" s="36"/>
      <c r="O137" s="36"/>
      <c r="P137" s="36">
        <f t="shared" si="12"/>
        <v>78.13</v>
      </c>
      <c r="Q137" s="160">
        <f t="shared" si="9"/>
        <v>3227.87</v>
      </c>
    </row>
    <row r="138" spans="1:17" s="38" customFormat="1" ht="79.349999999999994" customHeight="1" x14ac:dyDescent="0.25">
      <c r="A138" s="233"/>
      <c r="B138" s="12" t="s">
        <v>241</v>
      </c>
      <c r="C138" s="12">
        <v>129</v>
      </c>
      <c r="D138" s="160">
        <v>220.4</v>
      </c>
      <c r="E138" s="37">
        <v>15</v>
      </c>
      <c r="F138" s="105">
        <f t="shared" si="10"/>
        <v>3306</v>
      </c>
      <c r="G138" s="36"/>
      <c r="H138" s="36"/>
      <c r="I138" s="111"/>
      <c r="J138" s="36"/>
      <c r="K138" s="36">
        <f t="shared" si="11"/>
        <v>3306</v>
      </c>
      <c r="L138" s="36">
        <v>78.13</v>
      </c>
      <c r="M138" s="160"/>
      <c r="N138" s="36"/>
      <c r="O138" s="36"/>
      <c r="P138" s="36">
        <f t="shared" si="12"/>
        <v>78.13</v>
      </c>
      <c r="Q138" s="160">
        <f t="shared" si="9"/>
        <v>3227.87</v>
      </c>
    </row>
    <row r="139" spans="1:17" s="38" customFormat="1" ht="79.349999999999994" customHeight="1" x14ac:dyDescent="0.25">
      <c r="A139" s="65" t="s">
        <v>352</v>
      </c>
      <c r="B139" s="12" t="s">
        <v>242</v>
      </c>
      <c r="C139" s="12">
        <v>130</v>
      </c>
      <c r="D139" s="160">
        <v>219.46</v>
      </c>
      <c r="E139" s="37">
        <v>15</v>
      </c>
      <c r="F139" s="105">
        <f t="shared" si="10"/>
        <v>3291.9</v>
      </c>
      <c r="G139" s="36"/>
      <c r="H139" s="36"/>
      <c r="I139" s="111"/>
      <c r="J139" s="36"/>
      <c r="K139" s="36">
        <f t="shared" si="11"/>
        <v>3291.9</v>
      </c>
      <c r="L139" s="36">
        <v>76.59</v>
      </c>
      <c r="M139" s="160"/>
      <c r="N139" s="36">
        <f>F139*0.01</f>
        <v>32.919000000000004</v>
      </c>
      <c r="O139" s="36"/>
      <c r="P139" s="36">
        <f t="shared" si="12"/>
        <v>109.50900000000001</v>
      </c>
      <c r="Q139" s="160">
        <f t="shared" si="9"/>
        <v>3182.3910000000001</v>
      </c>
    </row>
    <row r="140" spans="1:17" s="38" customFormat="1" ht="79.349999999999994" customHeight="1" x14ac:dyDescent="0.25">
      <c r="A140" s="65" t="s">
        <v>78</v>
      </c>
      <c r="B140" s="12" t="s">
        <v>243</v>
      </c>
      <c r="C140" s="12">
        <v>131</v>
      </c>
      <c r="D140" s="160">
        <v>208</v>
      </c>
      <c r="E140" s="37">
        <v>15</v>
      </c>
      <c r="F140" s="105">
        <f t="shared" si="10"/>
        <v>3120</v>
      </c>
      <c r="G140" s="36"/>
      <c r="H140" s="36"/>
      <c r="I140" s="111"/>
      <c r="J140" s="36"/>
      <c r="K140" s="36">
        <f t="shared" si="11"/>
        <v>3120</v>
      </c>
      <c r="L140" s="36">
        <v>58.08</v>
      </c>
      <c r="M140" s="160">
        <v>57.44</v>
      </c>
      <c r="N140" s="36">
        <f>F140*0.01</f>
        <v>31.2</v>
      </c>
      <c r="O140" s="36"/>
      <c r="P140" s="36">
        <f t="shared" si="12"/>
        <v>146.72</v>
      </c>
      <c r="Q140" s="160">
        <f t="shared" si="9"/>
        <v>2973.28</v>
      </c>
    </row>
    <row r="141" spans="1:17" s="38" customFormat="1" ht="79.349999999999994" customHeight="1" x14ac:dyDescent="0.25">
      <c r="A141" s="65" t="s">
        <v>400</v>
      </c>
      <c r="B141" s="12" t="s">
        <v>399</v>
      </c>
      <c r="C141" s="12">
        <v>132</v>
      </c>
      <c r="D141" s="57">
        <v>306.83</v>
      </c>
      <c r="E141" s="37">
        <v>15</v>
      </c>
      <c r="F141" s="105">
        <f t="shared" si="10"/>
        <v>4602.45</v>
      </c>
      <c r="G141" s="36"/>
      <c r="H141" s="36"/>
      <c r="I141" s="111"/>
      <c r="J141" s="36"/>
      <c r="K141" s="36">
        <f t="shared" si="11"/>
        <v>4602.45</v>
      </c>
      <c r="L141" s="36">
        <v>344.28</v>
      </c>
      <c r="M141" s="160"/>
      <c r="N141" s="36"/>
      <c r="O141" s="36"/>
      <c r="P141" s="36">
        <f t="shared" si="12"/>
        <v>344.28</v>
      </c>
      <c r="Q141" s="160">
        <f t="shared" si="9"/>
        <v>4258.17</v>
      </c>
    </row>
    <row r="142" spans="1:17" s="38" customFormat="1" ht="79.349999999999994" customHeight="1" x14ac:dyDescent="0.25">
      <c r="A142" s="65" t="s">
        <v>498</v>
      </c>
      <c r="B142" s="12" t="s">
        <v>420</v>
      </c>
      <c r="C142" s="12">
        <v>133</v>
      </c>
      <c r="D142" s="160">
        <v>222.56</v>
      </c>
      <c r="E142" s="37">
        <v>15</v>
      </c>
      <c r="F142" s="105">
        <f t="shared" si="10"/>
        <v>3338.4</v>
      </c>
      <c r="G142" s="36"/>
      <c r="H142" s="36"/>
      <c r="I142" s="111"/>
      <c r="J142" s="36"/>
      <c r="K142" s="36">
        <f t="shared" si="11"/>
        <v>3338.4</v>
      </c>
      <c r="L142" s="36">
        <v>81.56</v>
      </c>
      <c r="M142" s="160"/>
      <c r="N142" s="36">
        <f>F142*0.01</f>
        <v>33.384</v>
      </c>
      <c r="O142" s="36"/>
      <c r="P142" s="36">
        <f t="shared" si="12"/>
        <v>114.944</v>
      </c>
      <c r="Q142" s="160">
        <f t="shared" si="9"/>
        <v>3223.4560000000001</v>
      </c>
    </row>
    <row r="143" spans="1:17" s="38" customFormat="1" ht="79.349999999999994" customHeight="1" x14ac:dyDescent="0.25">
      <c r="A143" s="69" t="s">
        <v>457</v>
      </c>
      <c r="B143" s="25" t="s">
        <v>458</v>
      </c>
      <c r="C143" s="12">
        <v>134</v>
      </c>
      <c r="D143" s="57">
        <v>94.73</v>
      </c>
      <c r="E143" s="37">
        <v>15</v>
      </c>
      <c r="F143" s="105">
        <f t="shared" si="10"/>
        <v>1420.95</v>
      </c>
      <c r="G143" s="36"/>
      <c r="H143" s="40">
        <v>126.19</v>
      </c>
      <c r="I143" s="112"/>
      <c r="J143" s="36"/>
      <c r="K143" s="36">
        <f t="shared" si="11"/>
        <v>1547.14</v>
      </c>
      <c r="L143" s="36"/>
      <c r="M143" s="160"/>
      <c r="N143" s="36"/>
      <c r="O143" s="36"/>
      <c r="P143" s="36">
        <f t="shared" si="12"/>
        <v>0</v>
      </c>
      <c r="Q143" s="160">
        <f t="shared" si="9"/>
        <v>1547.14</v>
      </c>
    </row>
    <row r="144" spans="1:17" s="38" customFormat="1" ht="79.349999999999994" customHeight="1" x14ac:dyDescent="0.25">
      <c r="A144" s="65" t="s">
        <v>79</v>
      </c>
      <c r="B144" s="12" t="s">
        <v>244</v>
      </c>
      <c r="C144" s="12">
        <v>135</v>
      </c>
      <c r="D144" s="160">
        <v>276.02999999999997</v>
      </c>
      <c r="E144" s="37">
        <v>15</v>
      </c>
      <c r="F144" s="105">
        <f t="shared" si="10"/>
        <v>4140.45</v>
      </c>
      <c r="G144" s="36"/>
      <c r="H144" s="36"/>
      <c r="I144" s="111"/>
      <c r="J144" s="36"/>
      <c r="K144" s="36">
        <f t="shared" si="11"/>
        <v>4140.45</v>
      </c>
      <c r="L144" s="36">
        <v>294.02</v>
      </c>
      <c r="M144" s="160"/>
      <c r="N144" s="36"/>
      <c r="O144" s="36"/>
      <c r="P144" s="36">
        <f t="shared" si="12"/>
        <v>294.02</v>
      </c>
      <c r="Q144" s="160">
        <f t="shared" si="9"/>
        <v>3846.43</v>
      </c>
    </row>
    <row r="145" spans="1:17" s="38" customFormat="1" ht="79.349999999999994" customHeight="1" x14ac:dyDescent="0.25">
      <c r="A145" s="233" t="s">
        <v>353</v>
      </c>
      <c r="B145" s="12" t="s">
        <v>245</v>
      </c>
      <c r="C145" s="12">
        <v>136</v>
      </c>
      <c r="D145" s="160">
        <v>213.63</v>
      </c>
      <c r="E145" s="37">
        <v>15</v>
      </c>
      <c r="F145" s="105">
        <f t="shared" si="10"/>
        <v>3204.45</v>
      </c>
      <c r="G145" s="36"/>
      <c r="H145" s="36"/>
      <c r="I145" s="111"/>
      <c r="J145" s="36"/>
      <c r="K145" s="36">
        <f t="shared" si="11"/>
        <v>3204.45</v>
      </c>
      <c r="L145" s="36">
        <v>67.08</v>
      </c>
      <c r="M145" s="160">
        <v>56.75</v>
      </c>
      <c r="N145" s="36">
        <f>F145*0.01</f>
        <v>32.044499999999999</v>
      </c>
      <c r="O145" s="36"/>
      <c r="P145" s="36">
        <f t="shared" si="12"/>
        <v>155.87450000000001</v>
      </c>
      <c r="Q145" s="160">
        <f t="shared" ref="Q145:Q210" si="13">K145-P145</f>
        <v>3048.5754999999999</v>
      </c>
    </row>
    <row r="146" spans="1:17" s="38" customFormat="1" ht="79.349999999999994" customHeight="1" x14ac:dyDescent="0.25">
      <c r="A146" s="233"/>
      <c r="B146" s="12" t="s">
        <v>42</v>
      </c>
      <c r="C146" s="12">
        <v>137</v>
      </c>
      <c r="D146" s="160">
        <v>213.63</v>
      </c>
      <c r="E146" s="37"/>
      <c r="F146" s="105">
        <f t="shared" si="10"/>
        <v>0</v>
      </c>
      <c r="G146" s="36"/>
      <c r="H146" s="36"/>
      <c r="I146" s="111"/>
      <c r="J146" s="36"/>
      <c r="K146" s="36">
        <f t="shared" si="11"/>
        <v>0</v>
      </c>
      <c r="L146" s="36"/>
      <c r="M146" s="160"/>
      <c r="N146" s="36">
        <f>F146*0.01</f>
        <v>0</v>
      </c>
      <c r="O146" s="36"/>
      <c r="P146" s="36">
        <f t="shared" si="12"/>
        <v>0</v>
      </c>
      <c r="Q146" s="160">
        <f t="shared" si="13"/>
        <v>0</v>
      </c>
    </row>
    <row r="147" spans="1:17" s="38" customFormat="1" ht="79.349999999999994" customHeight="1" x14ac:dyDescent="0.25">
      <c r="A147" s="65" t="s">
        <v>86</v>
      </c>
      <c r="B147" s="12" t="s">
        <v>393</v>
      </c>
      <c r="C147" s="12">
        <v>138</v>
      </c>
      <c r="D147" s="160">
        <v>602.53</v>
      </c>
      <c r="E147" s="37">
        <v>15</v>
      </c>
      <c r="F147" s="105">
        <f t="shared" si="10"/>
        <v>9037.9499999999989</v>
      </c>
      <c r="G147" s="36"/>
      <c r="H147" s="36"/>
      <c r="I147" s="111"/>
      <c r="J147" s="36"/>
      <c r="K147" s="36">
        <f t="shared" si="11"/>
        <v>9037.9499999999989</v>
      </c>
      <c r="L147" s="36">
        <v>1107.48</v>
      </c>
      <c r="M147" s="160"/>
      <c r="N147" s="36"/>
      <c r="O147" s="36"/>
      <c r="P147" s="36">
        <f t="shared" si="12"/>
        <v>1107.48</v>
      </c>
      <c r="Q147" s="160">
        <f t="shared" si="13"/>
        <v>7930.4699999999993</v>
      </c>
    </row>
    <row r="148" spans="1:17" s="38" customFormat="1" ht="79.349999999999994" customHeight="1" x14ac:dyDescent="0.25">
      <c r="A148" s="65" t="s">
        <v>405</v>
      </c>
      <c r="B148" s="12" t="s">
        <v>526</v>
      </c>
      <c r="C148" s="12">
        <v>139</v>
      </c>
      <c r="D148" s="160">
        <v>220.4</v>
      </c>
      <c r="E148" s="37">
        <v>15</v>
      </c>
      <c r="F148" s="105">
        <f t="shared" ref="F148:F211" si="14">+D148*E148</f>
        <v>3306</v>
      </c>
      <c r="G148" s="36"/>
      <c r="H148" s="36"/>
      <c r="I148" s="111"/>
      <c r="J148" s="36"/>
      <c r="K148" s="36">
        <f t="shared" si="11"/>
        <v>3306</v>
      </c>
      <c r="L148" s="36">
        <v>78.13</v>
      </c>
      <c r="M148" s="160"/>
      <c r="N148" s="36">
        <f>F148*0.01</f>
        <v>33.06</v>
      </c>
      <c r="O148" s="36"/>
      <c r="P148" s="36">
        <f t="shared" si="12"/>
        <v>111.19</v>
      </c>
      <c r="Q148" s="160">
        <f t="shared" si="13"/>
        <v>3194.81</v>
      </c>
    </row>
    <row r="149" spans="1:17" s="38" customFormat="1" ht="79.349999999999994" customHeight="1" x14ac:dyDescent="0.25">
      <c r="A149" s="65" t="s">
        <v>264</v>
      </c>
      <c r="B149" s="12" t="s">
        <v>441</v>
      </c>
      <c r="C149" s="12">
        <v>140</v>
      </c>
      <c r="D149" s="160">
        <v>284.26</v>
      </c>
      <c r="E149" s="37">
        <v>15</v>
      </c>
      <c r="F149" s="105">
        <f t="shared" si="14"/>
        <v>4263.8999999999996</v>
      </c>
      <c r="G149" s="36"/>
      <c r="H149" s="36"/>
      <c r="I149" s="111"/>
      <c r="J149" s="36"/>
      <c r="K149" s="36">
        <f t="shared" ref="K149:K212" si="15">+F149+G149+H149+J149+I149</f>
        <v>4263.8999999999996</v>
      </c>
      <c r="L149" s="36">
        <v>307.45</v>
      </c>
      <c r="M149" s="160"/>
      <c r="N149" s="36"/>
      <c r="O149" s="36"/>
      <c r="P149" s="36">
        <f t="shared" ref="P149:P212" si="16">L149+M149+N149+O149</f>
        <v>307.45</v>
      </c>
      <c r="Q149" s="160">
        <f t="shared" si="13"/>
        <v>3956.45</v>
      </c>
    </row>
    <row r="150" spans="1:17" s="38" customFormat="1" ht="79.349999999999994" customHeight="1" x14ac:dyDescent="0.25">
      <c r="A150" s="65" t="s">
        <v>303</v>
      </c>
      <c r="B150" s="12" t="s">
        <v>157</v>
      </c>
      <c r="C150" s="12">
        <v>141</v>
      </c>
      <c r="D150" s="160">
        <v>253.26</v>
      </c>
      <c r="E150" s="37">
        <v>15</v>
      </c>
      <c r="F150" s="105">
        <f t="shared" si="14"/>
        <v>3798.8999999999996</v>
      </c>
      <c r="G150" s="36"/>
      <c r="H150" s="36"/>
      <c r="I150" s="111"/>
      <c r="J150" s="36"/>
      <c r="K150" s="36">
        <f t="shared" si="15"/>
        <v>3798.8999999999996</v>
      </c>
      <c r="L150" s="36">
        <v>256.86</v>
      </c>
      <c r="M150" s="160"/>
      <c r="N150" s="36"/>
      <c r="O150" s="36"/>
      <c r="P150" s="36">
        <f t="shared" si="16"/>
        <v>256.86</v>
      </c>
      <c r="Q150" s="160">
        <f t="shared" si="13"/>
        <v>3542.0399999999995</v>
      </c>
    </row>
    <row r="151" spans="1:17" s="38" customFormat="1" ht="79.349999999999994" customHeight="1" x14ac:dyDescent="0.25">
      <c r="A151" s="65" t="s">
        <v>408</v>
      </c>
      <c r="B151" s="12" t="s">
        <v>407</v>
      </c>
      <c r="C151" s="12">
        <v>142</v>
      </c>
      <c r="D151" s="160">
        <v>339.46</v>
      </c>
      <c r="E151" s="37">
        <v>15</v>
      </c>
      <c r="F151" s="105">
        <f t="shared" si="14"/>
        <v>5091.8999999999996</v>
      </c>
      <c r="G151" s="36"/>
      <c r="H151" s="36"/>
      <c r="I151" s="111"/>
      <c r="J151" s="36"/>
      <c r="K151" s="36">
        <f t="shared" si="15"/>
        <v>5091.8999999999996</v>
      </c>
      <c r="L151" s="36">
        <v>344.28</v>
      </c>
      <c r="M151" s="160"/>
      <c r="N151" s="36"/>
      <c r="O151" s="36"/>
      <c r="P151" s="36">
        <f t="shared" si="16"/>
        <v>344.28</v>
      </c>
      <c r="Q151" s="160">
        <f t="shared" si="13"/>
        <v>4747.62</v>
      </c>
    </row>
    <row r="152" spans="1:17" s="38" customFormat="1" ht="79.349999999999994" customHeight="1" x14ac:dyDescent="0.25">
      <c r="A152" s="65" t="s">
        <v>99</v>
      </c>
      <c r="B152" s="20" t="s">
        <v>455</v>
      </c>
      <c r="C152" s="12">
        <v>143</v>
      </c>
      <c r="D152" s="160">
        <v>308.16000000000003</v>
      </c>
      <c r="E152" s="37">
        <v>15</v>
      </c>
      <c r="F152" s="105">
        <f t="shared" si="14"/>
        <v>4622.4000000000005</v>
      </c>
      <c r="G152" s="36"/>
      <c r="H152" s="36"/>
      <c r="I152" s="111"/>
      <c r="J152" s="36"/>
      <c r="K152" s="36">
        <f t="shared" si="15"/>
        <v>4622.4000000000005</v>
      </c>
      <c r="L152" s="36">
        <v>346.45</v>
      </c>
      <c r="M152" s="160"/>
      <c r="N152" s="36"/>
      <c r="O152" s="36"/>
      <c r="P152" s="36">
        <f t="shared" si="16"/>
        <v>346.45</v>
      </c>
      <c r="Q152" s="160">
        <f t="shared" si="13"/>
        <v>4275.9500000000007</v>
      </c>
    </row>
    <row r="153" spans="1:17" s="38" customFormat="1" ht="79.349999999999994" customHeight="1" x14ac:dyDescent="0.25">
      <c r="A153" s="65" t="s">
        <v>100</v>
      </c>
      <c r="B153" s="12" t="s">
        <v>373</v>
      </c>
      <c r="C153" s="12">
        <v>144</v>
      </c>
      <c r="D153" s="160">
        <v>477.3</v>
      </c>
      <c r="E153" s="37">
        <v>15</v>
      </c>
      <c r="F153" s="105">
        <f t="shared" si="14"/>
        <v>7159.5</v>
      </c>
      <c r="G153" s="36"/>
      <c r="H153" s="36"/>
      <c r="I153" s="111"/>
      <c r="J153" s="36"/>
      <c r="K153" s="36">
        <f t="shared" si="15"/>
        <v>7159.5</v>
      </c>
      <c r="L153" s="36">
        <v>722.84</v>
      </c>
      <c r="M153" s="160"/>
      <c r="N153" s="36"/>
      <c r="O153" s="36"/>
      <c r="P153" s="36">
        <f t="shared" si="16"/>
        <v>722.84</v>
      </c>
      <c r="Q153" s="160">
        <f t="shared" si="13"/>
        <v>6436.66</v>
      </c>
    </row>
    <row r="154" spans="1:17" s="38" customFormat="1" ht="79.349999999999994" customHeight="1" x14ac:dyDescent="0.25">
      <c r="A154" s="65" t="s">
        <v>304</v>
      </c>
      <c r="B154" s="12" t="s">
        <v>624</v>
      </c>
      <c r="C154" s="12">
        <v>145</v>
      </c>
      <c r="D154" s="160">
        <v>225.03</v>
      </c>
      <c r="E154" s="37">
        <v>15</v>
      </c>
      <c r="F154" s="105">
        <f t="shared" si="14"/>
        <v>3375.45</v>
      </c>
      <c r="G154" s="36"/>
      <c r="H154" s="36"/>
      <c r="I154" s="111"/>
      <c r="J154" s="36"/>
      <c r="K154" s="36">
        <f t="shared" si="15"/>
        <v>3375.45</v>
      </c>
      <c r="L154" s="36">
        <v>210.79</v>
      </c>
      <c r="M154" s="160"/>
      <c r="N154" s="36"/>
      <c r="O154" s="36"/>
      <c r="P154" s="36">
        <f t="shared" si="16"/>
        <v>210.79</v>
      </c>
      <c r="Q154" s="160">
        <f t="shared" si="13"/>
        <v>3164.66</v>
      </c>
    </row>
    <row r="155" spans="1:17" s="38" customFormat="1" ht="79.349999999999994" customHeight="1" x14ac:dyDescent="0.25">
      <c r="A155" s="65" t="s">
        <v>543</v>
      </c>
      <c r="B155" s="12" t="s">
        <v>158</v>
      </c>
      <c r="C155" s="12">
        <v>146</v>
      </c>
      <c r="D155" s="160">
        <v>303.7</v>
      </c>
      <c r="E155" s="37">
        <v>15</v>
      </c>
      <c r="F155" s="105">
        <f t="shared" si="14"/>
        <v>4555.5</v>
      </c>
      <c r="G155" s="36"/>
      <c r="H155" s="36"/>
      <c r="I155" s="111"/>
      <c r="J155" s="36"/>
      <c r="K155" s="36">
        <f t="shared" si="15"/>
        <v>4555.5</v>
      </c>
      <c r="L155" s="36">
        <v>339.18</v>
      </c>
      <c r="M155" s="160">
        <v>56.75</v>
      </c>
      <c r="N155" s="36">
        <f>F155*0.01</f>
        <v>45.555</v>
      </c>
      <c r="O155" s="36"/>
      <c r="P155" s="36">
        <f t="shared" si="16"/>
        <v>441.48500000000001</v>
      </c>
      <c r="Q155" s="160">
        <f t="shared" si="13"/>
        <v>4114.0150000000003</v>
      </c>
    </row>
    <row r="156" spans="1:17" s="38" customFormat="1" ht="79.349999999999994" customHeight="1" x14ac:dyDescent="0.25">
      <c r="A156" s="65" t="s">
        <v>57</v>
      </c>
      <c r="B156" s="12" t="s">
        <v>159</v>
      </c>
      <c r="C156" s="12">
        <v>147</v>
      </c>
      <c r="D156" s="160">
        <v>274.26</v>
      </c>
      <c r="E156" s="37">
        <v>15</v>
      </c>
      <c r="F156" s="105">
        <f t="shared" si="14"/>
        <v>4113.8999999999996</v>
      </c>
      <c r="G156" s="36"/>
      <c r="H156" s="36"/>
      <c r="I156" s="111"/>
      <c r="J156" s="36"/>
      <c r="K156" s="36">
        <f t="shared" si="15"/>
        <v>4113.8999999999996</v>
      </c>
      <c r="L156" s="36">
        <v>291.13</v>
      </c>
      <c r="M156" s="160"/>
      <c r="N156" s="36">
        <f>F156*0.01</f>
        <v>41.138999999999996</v>
      </c>
      <c r="O156" s="36"/>
      <c r="P156" s="36">
        <f t="shared" si="16"/>
        <v>332.26900000000001</v>
      </c>
      <c r="Q156" s="160">
        <f t="shared" si="13"/>
        <v>3781.6309999999994</v>
      </c>
    </row>
    <row r="157" spans="1:17" s="38" customFormat="1" ht="79.349999999999994" customHeight="1" x14ac:dyDescent="0.25">
      <c r="A157" s="65" t="s">
        <v>305</v>
      </c>
      <c r="B157" s="12" t="s">
        <v>160</v>
      </c>
      <c r="C157" s="12">
        <v>148</v>
      </c>
      <c r="D157" s="160">
        <v>308.16000000000003</v>
      </c>
      <c r="E157" s="37">
        <v>15</v>
      </c>
      <c r="F157" s="105">
        <f t="shared" si="14"/>
        <v>4622.4000000000005</v>
      </c>
      <c r="G157" s="36"/>
      <c r="H157" s="36"/>
      <c r="I157" s="111"/>
      <c r="J157" s="36"/>
      <c r="K157" s="36">
        <f t="shared" si="15"/>
        <v>4622.4000000000005</v>
      </c>
      <c r="L157" s="36">
        <v>346.45</v>
      </c>
      <c r="M157" s="160">
        <v>57.44</v>
      </c>
      <c r="N157" s="36"/>
      <c r="O157" s="36"/>
      <c r="P157" s="36">
        <f t="shared" si="16"/>
        <v>403.89</v>
      </c>
      <c r="Q157" s="160">
        <f t="shared" si="13"/>
        <v>4218.51</v>
      </c>
    </row>
    <row r="158" spans="1:17" s="38" customFormat="1" ht="79.349999999999994" customHeight="1" x14ac:dyDescent="0.25">
      <c r="A158" s="62" t="s">
        <v>511</v>
      </c>
      <c r="B158" s="20" t="s">
        <v>469</v>
      </c>
      <c r="C158" s="12">
        <v>149</v>
      </c>
      <c r="D158" s="57">
        <v>463.36</v>
      </c>
      <c r="E158" s="37">
        <v>15</v>
      </c>
      <c r="F158" s="105">
        <f t="shared" si="14"/>
        <v>6950.4000000000005</v>
      </c>
      <c r="G158" s="36"/>
      <c r="H158" s="36"/>
      <c r="I158" s="111"/>
      <c r="J158" s="36"/>
      <c r="K158" s="36">
        <f t="shared" si="15"/>
        <v>6950.4000000000005</v>
      </c>
      <c r="L158" s="36">
        <v>685.37</v>
      </c>
      <c r="M158" s="160"/>
      <c r="N158" s="36"/>
      <c r="O158" s="36"/>
      <c r="P158" s="36">
        <f t="shared" si="16"/>
        <v>685.37</v>
      </c>
      <c r="Q158" s="160">
        <f t="shared" si="13"/>
        <v>6265.0300000000007</v>
      </c>
    </row>
    <row r="159" spans="1:17" s="38" customFormat="1" ht="79.349999999999994" customHeight="1" x14ac:dyDescent="0.25">
      <c r="A159" s="68" t="s">
        <v>512</v>
      </c>
      <c r="B159" s="12" t="s">
        <v>452</v>
      </c>
      <c r="C159" s="12">
        <v>150</v>
      </c>
      <c r="D159" s="57">
        <v>299.2</v>
      </c>
      <c r="E159" s="37">
        <v>15</v>
      </c>
      <c r="F159" s="105">
        <f t="shared" si="14"/>
        <v>4488</v>
      </c>
      <c r="G159" s="36"/>
      <c r="H159" s="36"/>
      <c r="I159" s="111"/>
      <c r="J159" s="36"/>
      <c r="K159" s="36">
        <f t="shared" si="15"/>
        <v>4488</v>
      </c>
      <c r="L159" s="36">
        <v>331.83</v>
      </c>
      <c r="M159" s="160"/>
      <c r="N159" s="36"/>
      <c r="O159" s="36"/>
      <c r="P159" s="36">
        <f t="shared" si="16"/>
        <v>331.83</v>
      </c>
      <c r="Q159" s="160">
        <f t="shared" si="13"/>
        <v>4156.17</v>
      </c>
    </row>
    <row r="160" spans="1:17" s="38" customFormat="1" ht="79.349999999999994" customHeight="1" x14ac:dyDescent="0.25">
      <c r="A160" s="65" t="s">
        <v>11</v>
      </c>
      <c r="B160" s="12" t="s">
        <v>161</v>
      </c>
      <c r="C160" s="12">
        <v>151</v>
      </c>
      <c r="D160" s="160">
        <v>550.42999999999995</v>
      </c>
      <c r="E160" s="37">
        <v>15</v>
      </c>
      <c r="F160" s="105">
        <f t="shared" si="14"/>
        <v>8256.4499999999989</v>
      </c>
      <c r="G160" s="36"/>
      <c r="H160" s="36"/>
      <c r="I160" s="111"/>
      <c r="J160" s="36"/>
      <c r="K160" s="36">
        <f t="shared" si="15"/>
        <v>8256.4499999999989</v>
      </c>
      <c r="L160" s="36">
        <v>940.55</v>
      </c>
      <c r="M160" s="160">
        <v>56.75</v>
      </c>
      <c r="N160" s="36">
        <f>F160*0.01</f>
        <v>82.564499999999995</v>
      </c>
      <c r="O160" s="36"/>
      <c r="P160" s="36">
        <f t="shared" si="16"/>
        <v>1079.8644999999999</v>
      </c>
      <c r="Q160" s="160">
        <f t="shared" si="13"/>
        <v>7176.5854999999992</v>
      </c>
    </row>
    <row r="161" spans="1:17" s="38" customFormat="1" ht="79.349999999999994" customHeight="1" x14ac:dyDescent="0.25">
      <c r="A161" s="240" t="s">
        <v>12</v>
      </c>
      <c r="B161" s="12" t="s">
        <v>406</v>
      </c>
      <c r="C161" s="12">
        <v>152</v>
      </c>
      <c r="D161" s="160">
        <v>482.23</v>
      </c>
      <c r="E161" s="37">
        <v>15</v>
      </c>
      <c r="F161" s="105">
        <f t="shared" si="14"/>
        <v>7233.4500000000007</v>
      </c>
      <c r="G161" s="36"/>
      <c r="H161" s="36"/>
      <c r="I161" s="111"/>
      <c r="J161" s="36"/>
      <c r="K161" s="36">
        <f t="shared" si="15"/>
        <v>7233.4500000000007</v>
      </c>
      <c r="L161" s="36">
        <v>736.09</v>
      </c>
      <c r="M161" s="160"/>
      <c r="N161" s="36"/>
      <c r="O161" s="36"/>
      <c r="P161" s="36">
        <f t="shared" si="16"/>
        <v>736.09</v>
      </c>
      <c r="Q161" s="160">
        <f t="shared" si="13"/>
        <v>6497.3600000000006</v>
      </c>
    </row>
    <row r="162" spans="1:17" s="38" customFormat="1" ht="79.349999999999994" customHeight="1" x14ac:dyDescent="0.25">
      <c r="A162" s="241"/>
      <c r="B162" s="12" t="s">
        <v>590</v>
      </c>
      <c r="C162" s="12">
        <v>153</v>
      </c>
      <c r="D162" s="57">
        <v>482.23</v>
      </c>
      <c r="E162" s="37">
        <v>15</v>
      </c>
      <c r="F162" s="105">
        <f t="shared" si="14"/>
        <v>7233.4500000000007</v>
      </c>
      <c r="G162" s="36"/>
      <c r="H162" s="36"/>
      <c r="I162" s="111"/>
      <c r="J162" s="36"/>
      <c r="K162" s="36">
        <f t="shared" si="15"/>
        <v>7233.4500000000007</v>
      </c>
      <c r="L162" s="36">
        <v>736.09</v>
      </c>
      <c r="M162" s="160"/>
      <c r="N162" s="36"/>
      <c r="O162" s="36"/>
      <c r="P162" s="36">
        <f t="shared" si="16"/>
        <v>736.09</v>
      </c>
      <c r="Q162" s="160">
        <f t="shared" si="13"/>
        <v>6497.3600000000006</v>
      </c>
    </row>
    <row r="163" spans="1:17" s="38" customFormat="1" ht="79.349999999999994" customHeight="1" x14ac:dyDescent="0.25">
      <c r="A163" s="65" t="s">
        <v>13</v>
      </c>
      <c r="B163" s="12" t="s">
        <v>162</v>
      </c>
      <c r="C163" s="12">
        <v>154</v>
      </c>
      <c r="D163" s="160">
        <v>439</v>
      </c>
      <c r="E163" s="37">
        <v>15</v>
      </c>
      <c r="F163" s="105">
        <f t="shared" si="14"/>
        <v>6585</v>
      </c>
      <c r="G163" s="36"/>
      <c r="H163" s="36"/>
      <c r="I163" s="111"/>
      <c r="J163" s="36"/>
      <c r="K163" s="36">
        <f t="shared" si="15"/>
        <v>6585</v>
      </c>
      <c r="L163" s="36">
        <v>619.89</v>
      </c>
      <c r="M163" s="160">
        <v>57.44</v>
      </c>
      <c r="N163" s="36">
        <f>F163*0.01</f>
        <v>65.849999999999994</v>
      </c>
      <c r="O163" s="36"/>
      <c r="P163" s="36">
        <f t="shared" si="16"/>
        <v>743.18</v>
      </c>
      <c r="Q163" s="160">
        <f t="shared" si="13"/>
        <v>5841.82</v>
      </c>
    </row>
    <row r="164" spans="1:17" s="38" customFormat="1" ht="79.349999999999994" customHeight="1" x14ac:dyDescent="0.25">
      <c r="A164" s="65" t="s">
        <v>19</v>
      </c>
      <c r="B164" s="12" t="s">
        <v>163</v>
      </c>
      <c r="C164" s="12">
        <v>155</v>
      </c>
      <c r="D164" s="160">
        <v>481.13</v>
      </c>
      <c r="E164" s="37">
        <v>15</v>
      </c>
      <c r="F164" s="105">
        <f t="shared" si="14"/>
        <v>7216.95</v>
      </c>
      <c r="G164" s="36"/>
      <c r="H164" s="36"/>
      <c r="I164" s="111"/>
      <c r="J164" s="36"/>
      <c r="K164" s="36">
        <f t="shared" si="15"/>
        <v>7216.95</v>
      </c>
      <c r="L164" s="36">
        <v>733.14</v>
      </c>
      <c r="M164" s="160">
        <v>100.26</v>
      </c>
      <c r="N164" s="36">
        <f>F164*0.01</f>
        <v>72.169499999999999</v>
      </c>
      <c r="O164" s="36"/>
      <c r="P164" s="36">
        <f t="shared" si="16"/>
        <v>905.56949999999995</v>
      </c>
      <c r="Q164" s="160">
        <f t="shared" si="13"/>
        <v>6311.3805000000002</v>
      </c>
    </row>
    <row r="165" spans="1:17" s="38" customFormat="1" ht="79.349999999999994" customHeight="1" x14ac:dyDescent="0.25">
      <c r="A165" s="65" t="s">
        <v>58</v>
      </c>
      <c r="B165" s="12" t="s">
        <v>257</v>
      </c>
      <c r="C165" s="12">
        <v>156</v>
      </c>
      <c r="D165" s="160">
        <v>482.23</v>
      </c>
      <c r="E165" s="37">
        <v>15</v>
      </c>
      <c r="F165" s="105">
        <f t="shared" si="14"/>
        <v>7233.4500000000007</v>
      </c>
      <c r="G165" s="36"/>
      <c r="H165" s="36"/>
      <c r="I165" s="111"/>
      <c r="J165" s="36"/>
      <c r="K165" s="36">
        <f t="shared" si="15"/>
        <v>7233.4500000000007</v>
      </c>
      <c r="L165" s="36">
        <v>736.09</v>
      </c>
      <c r="M165" s="160"/>
      <c r="N165" s="36"/>
      <c r="O165" s="36"/>
      <c r="P165" s="36">
        <f t="shared" si="16"/>
        <v>736.09</v>
      </c>
      <c r="Q165" s="160">
        <f t="shared" si="13"/>
        <v>6497.3600000000006</v>
      </c>
    </row>
    <row r="166" spans="1:17" s="38" customFormat="1" ht="79.349999999999994" customHeight="1" x14ac:dyDescent="0.25">
      <c r="A166" s="62" t="s">
        <v>59</v>
      </c>
      <c r="B166" s="20" t="s">
        <v>456</v>
      </c>
      <c r="C166" s="12">
        <v>157</v>
      </c>
      <c r="D166" s="57">
        <v>463.36</v>
      </c>
      <c r="E166" s="37">
        <v>15</v>
      </c>
      <c r="F166" s="105">
        <f t="shared" si="14"/>
        <v>6950.4000000000005</v>
      </c>
      <c r="G166" s="36"/>
      <c r="H166" s="36"/>
      <c r="I166" s="111"/>
      <c r="J166" s="36"/>
      <c r="K166" s="36">
        <f t="shared" si="15"/>
        <v>6950.4000000000005</v>
      </c>
      <c r="L166" s="36">
        <v>685.37</v>
      </c>
      <c r="M166" s="160"/>
      <c r="N166" s="36"/>
      <c r="O166" s="36"/>
      <c r="P166" s="36">
        <f t="shared" si="16"/>
        <v>685.37</v>
      </c>
      <c r="Q166" s="160">
        <f t="shared" si="13"/>
        <v>6265.0300000000007</v>
      </c>
    </row>
    <row r="167" spans="1:17" s="38" customFormat="1" ht="79.349999999999994" customHeight="1" x14ac:dyDescent="0.25">
      <c r="A167" s="62" t="s">
        <v>554</v>
      </c>
      <c r="B167" s="20" t="s">
        <v>604</v>
      </c>
      <c r="C167" s="12">
        <v>158</v>
      </c>
      <c r="D167" s="57">
        <v>403.73</v>
      </c>
      <c r="E167" s="37">
        <v>15</v>
      </c>
      <c r="F167" s="105">
        <f t="shared" si="14"/>
        <v>6055.9500000000007</v>
      </c>
      <c r="G167" s="36"/>
      <c r="H167" s="36"/>
      <c r="I167" s="111"/>
      <c r="J167" s="36"/>
      <c r="K167" s="36">
        <f t="shared" si="15"/>
        <v>6055.9500000000007</v>
      </c>
      <c r="L167" s="36">
        <v>531.36</v>
      </c>
      <c r="M167" s="160"/>
      <c r="N167" s="36"/>
      <c r="O167" s="36"/>
      <c r="P167" s="36">
        <f t="shared" si="16"/>
        <v>531.36</v>
      </c>
      <c r="Q167" s="160">
        <f t="shared" si="13"/>
        <v>5524.5900000000011</v>
      </c>
    </row>
    <row r="168" spans="1:17" s="38" customFormat="1" ht="79.349999999999994" customHeight="1" x14ac:dyDescent="0.25">
      <c r="A168" s="65" t="s">
        <v>548</v>
      </c>
      <c r="B168" s="12" t="s">
        <v>194</v>
      </c>
      <c r="C168" s="12">
        <v>159</v>
      </c>
      <c r="D168" s="160">
        <v>366.73</v>
      </c>
      <c r="E168" s="37">
        <v>15</v>
      </c>
      <c r="F168" s="105">
        <f t="shared" si="14"/>
        <v>5500.9500000000007</v>
      </c>
      <c r="G168" s="36"/>
      <c r="H168" s="36"/>
      <c r="I168" s="111"/>
      <c r="J168" s="36"/>
      <c r="K168" s="36">
        <f t="shared" si="15"/>
        <v>5500.9500000000007</v>
      </c>
      <c r="L168" s="36">
        <v>442.56</v>
      </c>
      <c r="M168" s="160">
        <v>56.75</v>
      </c>
      <c r="N168" s="36">
        <f>F168*0.01</f>
        <v>55.00950000000001</v>
      </c>
      <c r="O168" s="36"/>
      <c r="P168" s="36">
        <f t="shared" si="16"/>
        <v>554.31950000000006</v>
      </c>
      <c r="Q168" s="160">
        <f>K168-P168</f>
        <v>4946.6305000000011</v>
      </c>
    </row>
    <row r="169" spans="1:17" s="38" customFormat="1" ht="79.349999999999994" customHeight="1" x14ac:dyDescent="0.25">
      <c r="A169" s="62" t="s">
        <v>86</v>
      </c>
      <c r="B169" s="12" t="s">
        <v>417</v>
      </c>
      <c r="C169" s="12">
        <v>160</v>
      </c>
      <c r="D169" s="160">
        <v>602.53</v>
      </c>
      <c r="E169" s="37">
        <v>15</v>
      </c>
      <c r="F169" s="105">
        <f t="shared" si="14"/>
        <v>9037.9499999999989</v>
      </c>
      <c r="G169" s="36"/>
      <c r="H169" s="36"/>
      <c r="I169" s="111"/>
      <c r="J169" s="36"/>
      <c r="K169" s="36">
        <f t="shared" si="15"/>
        <v>9037.9499999999989</v>
      </c>
      <c r="L169" s="36">
        <v>1107.48</v>
      </c>
      <c r="M169" s="160"/>
      <c r="N169" s="36"/>
      <c r="O169" s="36"/>
      <c r="P169" s="36">
        <f t="shared" si="16"/>
        <v>1107.48</v>
      </c>
      <c r="Q169" s="160">
        <f t="shared" si="13"/>
        <v>7930.4699999999993</v>
      </c>
    </row>
    <row r="170" spans="1:17" s="38" customFormat="1" ht="79.349999999999994" customHeight="1" x14ac:dyDescent="0.25">
      <c r="A170" s="62" t="s">
        <v>405</v>
      </c>
      <c r="B170" s="12" t="s">
        <v>636</v>
      </c>
      <c r="C170" s="12">
        <v>161</v>
      </c>
      <c r="D170" s="160">
        <v>242.7</v>
      </c>
      <c r="E170" s="37">
        <v>15</v>
      </c>
      <c r="F170" s="105">
        <f t="shared" si="14"/>
        <v>3640.5</v>
      </c>
      <c r="G170" s="36"/>
      <c r="H170" s="36"/>
      <c r="I170" s="111"/>
      <c r="J170" s="36"/>
      <c r="K170" s="36">
        <f t="shared" si="15"/>
        <v>3640.5</v>
      </c>
      <c r="L170" s="36">
        <v>132.25</v>
      </c>
      <c r="M170" s="160"/>
      <c r="N170" s="36"/>
      <c r="O170" s="36"/>
      <c r="P170" s="36">
        <f t="shared" si="16"/>
        <v>132.25</v>
      </c>
      <c r="Q170" s="160">
        <f t="shared" si="13"/>
        <v>3508.25</v>
      </c>
    </row>
    <row r="171" spans="1:17" s="38" customFormat="1" ht="79.349999999999994" customHeight="1" x14ac:dyDescent="0.25">
      <c r="A171" s="65" t="s">
        <v>101</v>
      </c>
      <c r="B171" s="12" t="s">
        <v>164</v>
      </c>
      <c r="C171" s="12">
        <v>162</v>
      </c>
      <c r="D171" s="160">
        <v>424.33</v>
      </c>
      <c r="E171" s="37">
        <v>15</v>
      </c>
      <c r="F171" s="105">
        <f t="shared" si="14"/>
        <v>6364.95</v>
      </c>
      <c r="G171" s="36"/>
      <c r="H171" s="36"/>
      <c r="I171" s="111"/>
      <c r="J171" s="36"/>
      <c r="K171" s="36">
        <f t="shared" si="15"/>
        <v>6364.95</v>
      </c>
      <c r="L171" s="36">
        <v>580.79999999999995</v>
      </c>
      <c r="M171" s="160">
        <v>53.44</v>
      </c>
      <c r="N171" s="36"/>
      <c r="O171" s="36"/>
      <c r="P171" s="36">
        <f t="shared" si="16"/>
        <v>634.24</v>
      </c>
      <c r="Q171" s="160">
        <f t="shared" si="13"/>
        <v>5730.71</v>
      </c>
    </row>
    <row r="172" spans="1:17" s="38" customFormat="1" ht="79.349999999999994" customHeight="1" x14ac:dyDescent="0.25">
      <c r="A172" s="65" t="s">
        <v>501</v>
      </c>
      <c r="B172" s="12" t="s">
        <v>165</v>
      </c>
      <c r="C172" s="12">
        <v>163</v>
      </c>
      <c r="D172" s="160">
        <v>439</v>
      </c>
      <c r="E172" s="37">
        <v>15</v>
      </c>
      <c r="F172" s="105">
        <f t="shared" si="14"/>
        <v>6585</v>
      </c>
      <c r="G172" s="36"/>
      <c r="H172" s="36"/>
      <c r="I172" s="111"/>
      <c r="J172" s="36"/>
      <c r="K172" s="36">
        <f t="shared" si="15"/>
        <v>6585</v>
      </c>
      <c r="L172" s="36">
        <v>619.89</v>
      </c>
      <c r="M172" s="160">
        <v>80.239999999999995</v>
      </c>
      <c r="N172" s="36">
        <v>65.849999999999994</v>
      </c>
      <c r="O172" s="36"/>
      <c r="P172" s="36">
        <f t="shared" si="16"/>
        <v>765.98</v>
      </c>
      <c r="Q172" s="160">
        <f t="shared" si="13"/>
        <v>5819.02</v>
      </c>
    </row>
    <row r="173" spans="1:17" s="38" customFormat="1" ht="79.349999999999994" customHeight="1" x14ac:dyDescent="0.25">
      <c r="A173" s="62" t="s">
        <v>306</v>
      </c>
      <c r="B173" s="12" t="s">
        <v>166</v>
      </c>
      <c r="C173" s="12">
        <v>164</v>
      </c>
      <c r="D173" s="160">
        <v>521.46</v>
      </c>
      <c r="E173" s="37">
        <v>15</v>
      </c>
      <c r="F173" s="105">
        <f t="shared" si="14"/>
        <v>7821.9000000000005</v>
      </c>
      <c r="G173" s="36"/>
      <c r="H173" s="36"/>
      <c r="I173" s="111"/>
      <c r="J173" s="36"/>
      <c r="K173" s="36">
        <f t="shared" si="15"/>
        <v>7821.9000000000005</v>
      </c>
      <c r="L173" s="36">
        <v>847.73</v>
      </c>
      <c r="M173" s="160"/>
      <c r="N173" s="36"/>
      <c r="O173" s="36"/>
      <c r="P173" s="36">
        <f t="shared" si="16"/>
        <v>847.73</v>
      </c>
      <c r="Q173" s="160">
        <f t="shared" si="13"/>
        <v>6974.17</v>
      </c>
    </row>
    <row r="174" spans="1:17" s="38" customFormat="1" ht="79.349999999999994" customHeight="1" x14ac:dyDescent="0.25">
      <c r="A174" s="65" t="s">
        <v>502</v>
      </c>
      <c r="B174" s="20" t="s">
        <v>360</v>
      </c>
      <c r="C174" s="12">
        <v>165</v>
      </c>
      <c r="D174" s="57">
        <v>253.16</v>
      </c>
      <c r="E174" s="37">
        <v>15</v>
      </c>
      <c r="F174" s="105">
        <f t="shared" si="14"/>
        <v>3797.4</v>
      </c>
      <c r="G174" s="36"/>
      <c r="H174" s="36"/>
      <c r="I174" s="111"/>
      <c r="J174" s="36"/>
      <c r="K174" s="36">
        <f t="shared" si="15"/>
        <v>3797.4</v>
      </c>
      <c r="L174" s="36">
        <v>256.69</v>
      </c>
      <c r="M174" s="160"/>
      <c r="N174" s="36"/>
      <c r="O174" s="36"/>
      <c r="P174" s="36">
        <f t="shared" si="16"/>
        <v>256.69</v>
      </c>
      <c r="Q174" s="160">
        <f t="shared" si="13"/>
        <v>3540.71</v>
      </c>
    </row>
    <row r="175" spans="1:17" s="38" customFormat="1" ht="79.349999999999994" customHeight="1" x14ac:dyDescent="0.25">
      <c r="A175" s="65" t="s">
        <v>467</v>
      </c>
      <c r="B175" s="20" t="s">
        <v>468</v>
      </c>
      <c r="C175" s="12">
        <v>166</v>
      </c>
      <c r="D175" s="57">
        <v>260.36</v>
      </c>
      <c r="E175" s="37">
        <v>15</v>
      </c>
      <c r="F175" s="105">
        <f t="shared" si="14"/>
        <v>3905.4</v>
      </c>
      <c r="G175" s="36"/>
      <c r="H175" s="36"/>
      <c r="I175" s="111"/>
      <c r="J175" s="36"/>
      <c r="K175" s="36">
        <f t="shared" si="15"/>
        <v>3905.4</v>
      </c>
      <c r="L175" s="36">
        <v>268.44</v>
      </c>
      <c r="M175" s="160"/>
      <c r="N175" s="36"/>
      <c r="O175" s="36"/>
      <c r="P175" s="36">
        <f t="shared" si="16"/>
        <v>268.44</v>
      </c>
      <c r="Q175" s="160">
        <f t="shared" si="13"/>
        <v>3636.96</v>
      </c>
    </row>
    <row r="176" spans="1:17" s="38" customFormat="1" ht="79.349999999999994" customHeight="1" x14ac:dyDescent="0.25">
      <c r="A176" s="65" t="s">
        <v>80</v>
      </c>
      <c r="B176" s="12" t="s">
        <v>474</v>
      </c>
      <c r="C176" s="12">
        <v>167</v>
      </c>
      <c r="D176" s="160">
        <v>381.2</v>
      </c>
      <c r="E176" s="37">
        <v>15</v>
      </c>
      <c r="F176" s="105">
        <f t="shared" si="14"/>
        <v>5718</v>
      </c>
      <c r="G176" s="36"/>
      <c r="H176" s="36"/>
      <c r="I176" s="111"/>
      <c r="J176" s="36"/>
      <c r="K176" s="36">
        <f t="shared" si="15"/>
        <v>5718</v>
      </c>
      <c r="L176" s="36">
        <v>477.29</v>
      </c>
      <c r="M176" s="160">
        <v>56.75</v>
      </c>
      <c r="N176" s="36">
        <f>F176*0.01</f>
        <v>57.18</v>
      </c>
      <c r="O176" s="36"/>
      <c r="P176" s="36">
        <f t="shared" si="16"/>
        <v>591.21999999999991</v>
      </c>
      <c r="Q176" s="160">
        <f t="shared" si="13"/>
        <v>5126.78</v>
      </c>
    </row>
    <row r="177" spans="1:17" s="38" customFormat="1" ht="79.349999999999994" customHeight="1" x14ac:dyDescent="0.25">
      <c r="A177" s="65" t="s">
        <v>81</v>
      </c>
      <c r="B177" s="12" t="s">
        <v>462</v>
      </c>
      <c r="C177" s="12">
        <v>168</v>
      </c>
      <c r="D177" s="57">
        <v>297.66000000000003</v>
      </c>
      <c r="E177" s="37">
        <v>15</v>
      </c>
      <c r="F177" s="105">
        <f t="shared" si="14"/>
        <v>4464.9000000000005</v>
      </c>
      <c r="G177" s="36"/>
      <c r="H177" s="36"/>
      <c r="I177" s="111"/>
      <c r="J177" s="36"/>
      <c r="K177" s="36">
        <f t="shared" si="15"/>
        <v>4464.9000000000005</v>
      </c>
      <c r="L177" s="36">
        <v>329.32</v>
      </c>
      <c r="M177" s="160"/>
      <c r="N177" s="36"/>
      <c r="O177" s="36"/>
      <c r="P177" s="36">
        <f t="shared" si="16"/>
        <v>329.32</v>
      </c>
      <c r="Q177" s="160">
        <f t="shared" si="13"/>
        <v>4135.5800000000008</v>
      </c>
    </row>
    <row r="178" spans="1:17" s="38" customFormat="1" ht="79.349999999999994" customHeight="1" x14ac:dyDescent="0.25">
      <c r="A178" s="233" t="s">
        <v>87</v>
      </c>
      <c r="B178" s="12" t="s">
        <v>167</v>
      </c>
      <c r="C178" s="12">
        <v>169</v>
      </c>
      <c r="D178" s="160">
        <v>274.26</v>
      </c>
      <c r="E178" s="37">
        <v>15</v>
      </c>
      <c r="F178" s="105">
        <f t="shared" si="14"/>
        <v>4113.8999999999996</v>
      </c>
      <c r="G178" s="36"/>
      <c r="H178" s="36"/>
      <c r="I178" s="111"/>
      <c r="J178" s="36"/>
      <c r="K178" s="36">
        <f t="shared" si="15"/>
        <v>4113.8999999999996</v>
      </c>
      <c r="L178" s="36">
        <v>291.13</v>
      </c>
      <c r="M178" s="160">
        <v>56.75</v>
      </c>
      <c r="N178" s="36">
        <f>F178*0.01</f>
        <v>41.138999999999996</v>
      </c>
      <c r="O178" s="36"/>
      <c r="P178" s="36">
        <f t="shared" si="16"/>
        <v>389.01900000000001</v>
      </c>
      <c r="Q178" s="160">
        <f t="shared" si="13"/>
        <v>3724.8809999999994</v>
      </c>
    </row>
    <row r="179" spans="1:17" s="38" customFormat="1" ht="79.349999999999994" customHeight="1" x14ac:dyDescent="0.25">
      <c r="A179" s="233"/>
      <c r="B179" s="12" t="s">
        <v>168</v>
      </c>
      <c r="C179" s="12">
        <v>170</v>
      </c>
      <c r="D179" s="160">
        <v>274.26</v>
      </c>
      <c r="E179" s="37">
        <v>15</v>
      </c>
      <c r="F179" s="105">
        <f t="shared" si="14"/>
        <v>4113.8999999999996</v>
      </c>
      <c r="G179" s="36"/>
      <c r="H179" s="36"/>
      <c r="I179" s="111"/>
      <c r="J179" s="36"/>
      <c r="K179" s="36">
        <f t="shared" si="15"/>
        <v>4113.8999999999996</v>
      </c>
      <c r="L179" s="36">
        <v>291.13</v>
      </c>
      <c r="M179" s="160">
        <v>58.15</v>
      </c>
      <c r="N179" s="36">
        <f>F179*0.01</f>
        <v>41.138999999999996</v>
      </c>
      <c r="O179" s="36"/>
      <c r="P179" s="36">
        <f t="shared" si="16"/>
        <v>390.41899999999998</v>
      </c>
      <c r="Q179" s="160">
        <f t="shared" si="13"/>
        <v>3723.4809999999998</v>
      </c>
    </row>
    <row r="180" spans="1:17" s="38" customFormat="1" ht="79.349999999999994" customHeight="1" x14ac:dyDescent="0.25">
      <c r="A180" s="233" t="s">
        <v>503</v>
      </c>
      <c r="B180" s="12" t="s">
        <v>169</v>
      </c>
      <c r="C180" s="12">
        <v>171</v>
      </c>
      <c r="D180" s="160">
        <v>239.66</v>
      </c>
      <c r="E180" s="37">
        <v>15</v>
      </c>
      <c r="F180" s="105">
        <f t="shared" si="14"/>
        <v>3594.9</v>
      </c>
      <c r="G180" s="36"/>
      <c r="H180" s="36"/>
      <c r="I180" s="111"/>
      <c r="J180" s="36"/>
      <c r="K180" s="36">
        <f t="shared" si="15"/>
        <v>3594.9</v>
      </c>
      <c r="L180" s="36">
        <v>127.29</v>
      </c>
      <c r="M180" s="160"/>
      <c r="N180" s="36"/>
      <c r="O180" s="36"/>
      <c r="P180" s="36">
        <f t="shared" si="16"/>
        <v>127.29</v>
      </c>
      <c r="Q180" s="160">
        <f t="shared" si="13"/>
        <v>3467.61</v>
      </c>
    </row>
    <row r="181" spans="1:17" s="38" customFormat="1" ht="79.349999999999994" customHeight="1" x14ac:dyDescent="0.25">
      <c r="A181" s="233"/>
      <c r="B181" s="12" t="s">
        <v>618</v>
      </c>
      <c r="C181" s="12">
        <v>172</v>
      </c>
      <c r="D181" s="160">
        <v>232.7</v>
      </c>
      <c r="E181" s="37">
        <v>15</v>
      </c>
      <c r="F181" s="105">
        <f t="shared" si="14"/>
        <v>3490.5</v>
      </c>
      <c r="G181" s="36"/>
      <c r="H181" s="36"/>
      <c r="I181" s="111"/>
      <c r="J181" s="36"/>
      <c r="K181" s="36">
        <f t="shared" si="15"/>
        <v>3490.5</v>
      </c>
      <c r="L181" s="36">
        <v>98.2</v>
      </c>
      <c r="M181" s="160"/>
      <c r="N181" s="36"/>
      <c r="O181" s="36"/>
      <c r="P181" s="36">
        <f t="shared" si="16"/>
        <v>98.2</v>
      </c>
      <c r="Q181" s="160">
        <f>K181-P181</f>
        <v>3392.3</v>
      </c>
    </row>
    <row r="182" spans="1:17" s="38" customFormat="1" ht="93.75" customHeight="1" x14ac:dyDescent="0.25">
      <c r="A182" s="65" t="s">
        <v>307</v>
      </c>
      <c r="B182" s="12" t="s">
        <v>170</v>
      </c>
      <c r="C182" s="12">
        <v>173</v>
      </c>
      <c r="D182" s="160">
        <v>228.16</v>
      </c>
      <c r="E182" s="37">
        <v>15</v>
      </c>
      <c r="F182" s="105">
        <f t="shared" si="14"/>
        <v>3422.4</v>
      </c>
      <c r="G182" s="36"/>
      <c r="H182" s="36"/>
      <c r="I182" s="111"/>
      <c r="J182" s="36"/>
      <c r="K182" s="36">
        <f t="shared" si="15"/>
        <v>3422.4</v>
      </c>
      <c r="L182" s="36">
        <v>90.79</v>
      </c>
      <c r="M182" s="160">
        <v>56.75</v>
      </c>
      <c r="N182" s="36">
        <f>F182*0.01</f>
        <v>34.224000000000004</v>
      </c>
      <c r="O182" s="36"/>
      <c r="P182" s="36">
        <f t="shared" si="16"/>
        <v>181.76400000000001</v>
      </c>
      <c r="Q182" s="160">
        <f t="shared" si="13"/>
        <v>3240.636</v>
      </c>
    </row>
    <row r="183" spans="1:17" s="38" customFormat="1" ht="79.349999999999994" customHeight="1" x14ac:dyDescent="0.25">
      <c r="A183" s="65" t="s">
        <v>308</v>
      </c>
      <c r="B183" s="12" t="s">
        <v>171</v>
      </c>
      <c r="C183" s="12">
        <v>174</v>
      </c>
      <c r="D183" s="160">
        <v>270.10000000000002</v>
      </c>
      <c r="E183" s="37">
        <v>15</v>
      </c>
      <c r="F183" s="105">
        <f t="shared" si="14"/>
        <v>4051.5000000000005</v>
      </c>
      <c r="G183" s="36"/>
      <c r="H183" s="36"/>
      <c r="I183" s="111"/>
      <c r="J183" s="36"/>
      <c r="K183" s="36">
        <f t="shared" si="15"/>
        <v>4051.5000000000005</v>
      </c>
      <c r="L183" s="36">
        <v>284.33999999999997</v>
      </c>
      <c r="M183" s="160">
        <v>56.75</v>
      </c>
      <c r="N183" s="36">
        <f>F183*0.01</f>
        <v>40.515000000000008</v>
      </c>
      <c r="O183" s="36"/>
      <c r="P183" s="36">
        <f t="shared" si="16"/>
        <v>381.60499999999996</v>
      </c>
      <c r="Q183" s="160">
        <f t="shared" si="13"/>
        <v>3669.8950000000004</v>
      </c>
    </row>
    <row r="184" spans="1:17" s="38" customFormat="1" ht="79.349999999999994" customHeight="1" x14ac:dyDescent="0.25">
      <c r="A184" s="65" t="s">
        <v>60</v>
      </c>
      <c r="B184" s="12" t="s">
        <v>172</v>
      </c>
      <c r="C184" s="12">
        <v>175</v>
      </c>
      <c r="D184" s="160">
        <v>291.2</v>
      </c>
      <c r="E184" s="37">
        <v>15</v>
      </c>
      <c r="F184" s="105">
        <f t="shared" si="14"/>
        <v>4368</v>
      </c>
      <c r="G184" s="36"/>
      <c r="H184" s="36"/>
      <c r="I184" s="111"/>
      <c r="J184" s="36"/>
      <c r="K184" s="36">
        <f t="shared" si="15"/>
        <v>4368</v>
      </c>
      <c r="L184" s="36">
        <v>318.77999999999997</v>
      </c>
      <c r="M184" s="160">
        <v>49.87</v>
      </c>
      <c r="N184" s="36">
        <f>F184*0.01</f>
        <v>43.68</v>
      </c>
      <c r="O184" s="36"/>
      <c r="P184" s="36">
        <f t="shared" si="16"/>
        <v>412.33</v>
      </c>
      <c r="Q184" s="160">
        <f t="shared" si="13"/>
        <v>3955.67</v>
      </c>
    </row>
    <row r="185" spans="1:17" s="38" customFormat="1" ht="79.349999999999994" customHeight="1" x14ac:dyDescent="0.25">
      <c r="A185" s="222" t="s">
        <v>61</v>
      </c>
      <c r="B185" s="12" t="s">
        <v>679</v>
      </c>
      <c r="C185" s="12">
        <v>176</v>
      </c>
      <c r="D185" s="160">
        <v>241.4</v>
      </c>
      <c r="E185" s="37">
        <v>15</v>
      </c>
      <c r="F185" s="105">
        <f t="shared" si="14"/>
        <v>3621</v>
      </c>
      <c r="G185" s="36"/>
      <c r="H185" s="36"/>
      <c r="I185" s="111"/>
      <c r="J185" s="36"/>
      <c r="K185" s="36">
        <f t="shared" si="15"/>
        <v>3621</v>
      </c>
      <c r="L185" s="36">
        <v>130.13</v>
      </c>
      <c r="M185" s="160"/>
      <c r="N185" s="36"/>
      <c r="O185" s="36"/>
      <c r="P185" s="36">
        <f t="shared" si="16"/>
        <v>130.13</v>
      </c>
      <c r="Q185" s="160">
        <f t="shared" si="13"/>
        <v>3490.87</v>
      </c>
    </row>
    <row r="186" spans="1:17" s="142" customFormat="1" ht="79.349999999999994" customHeight="1" x14ac:dyDescent="0.25">
      <c r="A186" s="226"/>
      <c r="B186" s="20" t="s">
        <v>434</v>
      </c>
      <c r="C186" s="12">
        <v>177</v>
      </c>
      <c r="D186" s="161">
        <v>241.4</v>
      </c>
      <c r="E186" s="150">
        <v>15</v>
      </c>
      <c r="F186" s="105">
        <f t="shared" si="14"/>
        <v>3621</v>
      </c>
      <c r="G186" s="46"/>
      <c r="H186" s="46"/>
      <c r="I186" s="151"/>
      <c r="J186" s="46"/>
      <c r="K186" s="36">
        <f t="shared" si="15"/>
        <v>3621</v>
      </c>
      <c r="L186" s="36">
        <v>130.13</v>
      </c>
      <c r="M186" s="161"/>
      <c r="N186" s="46"/>
      <c r="O186" s="46"/>
      <c r="P186" s="36">
        <f t="shared" si="16"/>
        <v>130.13</v>
      </c>
      <c r="Q186" s="161">
        <f t="shared" si="13"/>
        <v>3490.87</v>
      </c>
    </row>
    <row r="187" spans="1:17" s="38" customFormat="1" ht="79.349999999999994" customHeight="1" x14ac:dyDescent="0.25">
      <c r="A187" s="226"/>
      <c r="B187" s="12" t="s">
        <v>173</v>
      </c>
      <c r="C187" s="12">
        <v>178</v>
      </c>
      <c r="D187" s="161">
        <v>241.4</v>
      </c>
      <c r="E187" s="37">
        <v>15</v>
      </c>
      <c r="F187" s="105">
        <f t="shared" si="14"/>
        <v>3621</v>
      </c>
      <c r="G187" s="36"/>
      <c r="H187" s="36"/>
      <c r="I187" s="111"/>
      <c r="J187" s="36"/>
      <c r="K187" s="36">
        <f t="shared" si="15"/>
        <v>3621</v>
      </c>
      <c r="L187" s="36">
        <v>130.13</v>
      </c>
      <c r="M187" s="160">
        <v>56.75</v>
      </c>
      <c r="N187" s="36">
        <f>F187*0.01</f>
        <v>36.21</v>
      </c>
      <c r="O187" s="36"/>
      <c r="P187" s="36">
        <f t="shared" si="16"/>
        <v>223.09</v>
      </c>
      <c r="Q187" s="160">
        <f t="shared" si="13"/>
        <v>3397.91</v>
      </c>
    </row>
    <row r="188" spans="1:17" s="38" customFormat="1" ht="79.349999999999994" customHeight="1" x14ac:dyDescent="0.25">
      <c r="A188" s="223"/>
      <c r="B188" s="12" t="s">
        <v>174</v>
      </c>
      <c r="C188" s="12">
        <v>179</v>
      </c>
      <c r="D188" s="161">
        <v>241.4</v>
      </c>
      <c r="E188" s="37">
        <v>15</v>
      </c>
      <c r="F188" s="105">
        <f t="shared" si="14"/>
        <v>3621</v>
      </c>
      <c r="G188" s="36"/>
      <c r="H188" s="36"/>
      <c r="I188" s="111"/>
      <c r="J188" s="36"/>
      <c r="K188" s="36">
        <f t="shared" si="15"/>
        <v>3621</v>
      </c>
      <c r="L188" s="36">
        <v>130.13</v>
      </c>
      <c r="M188" s="160">
        <v>56.75</v>
      </c>
      <c r="N188" s="36">
        <f>F188*0.01</f>
        <v>36.21</v>
      </c>
      <c r="O188" s="36"/>
      <c r="P188" s="36">
        <f t="shared" si="16"/>
        <v>223.09</v>
      </c>
      <c r="Q188" s="160">
        <f t="shared" si="13"/>
        <v>3397.91</v>
      </c>
    </row>
    <row r="189" spans="1:17" s="38" customFormat="1" ht="79.349999999999994" customHeight="1" x14ac:dyDescent="0.25">
      <c r="A189" s="62" t="s">
        <v>88</v>
      </c>
      <c r="B189" s="12" t="s">
        <v>175</v>
      </c>
      <c r="C189" s="12">
        <v>180</v>
      </c>
      <c r="D189" s="160">
        <v>228</v>
      </c>
      <c r="E189" s="37">
        <v>15</v>
      </c>
      <c r="F189" s="105">
        <f t="shared" si="14"/>
        <v>3420</v>
      </c>
      <c r="G189" s="36"/>
      <c r="H189" s="36"/>
      <c r="I189" s="111"/>
      <c r="J189" s="36"/>
      <c r="K189" s="36">
        <f t="shared" si="15"/>
        <v>3420</v>
      </c>
      <c r="L189" s="36">
        <v>90.53</v>
      </c>
      <c r="M189" s="160"/>
      <c r="N189" s="36">
        <f>F189*0.01</f>
        <v>34.200000000000003</v>
      </c>
      <c r="O189" s="36"/>
      <c r="P189" s="36">
        <f t="shared" si="16"/>
        <v>124.73</v>
      </c>
      <c r="Q189" s="160">
        <f t="shared" si="13"/>
        <v>3295.27</v>
      </c>
    </row>
    <row r="190" spans="1:17" s="38" customFormat="1" ht="79.349999999999994" customHeight="1" x14ac:dyDescent="0.25">
      <c r="A190" s="251" t="s">
        <v>89</v>
      </c>
      <c r="B190" s="12" t="s">
        <v>176</v>
      </c>
      <c r="C190" s="12">
        <v>181</v>
      </c>
      <c r="D190" s="160">
        <v>219.6</v>
      </c>
      <c r="E190" s="37">
        <v>15</v>
      </c>
      <c r="F190" s="105">
        <f t="shared" si="14"/>
        <v>3294</v>
      </c>
      <c r="G190" s="36"/>
      <c r="H190" s="36"/>
      <c r="I190" s="111"/>
      <c r="J190" s="36"/>
      <c r="K190" s="36">
        <f t="shared" si="15"/>
        <v>3294</v>
      </c>
      <c r="L190" s="36">
        <v>76.819999999999993</v>
      </c>
      <c r="M190" s="160"/>
      <c r="N190" s="36"/>
      <c r="O190" s="36"/>
      <c r="P190" s="36">
        <f t="shared" si="16"/>
        <v>76.819999999999993</v>
      </c>
      <c r="Q190" s="160">
        <f t="shared" si="13"/>
        <v>3217.18</v>
      </c>
    </row>
    <row r="191" spans="1:17" s="38" customFormat="1" ht="79.349999999999994" customHeight="1" x14ac:dyDescent="0.25">
      <c r="A191" s="252"/>
      <c r="B191" s="12" t="s">
        <v>255</v>
      </c>
      <c r="C191" s="12">
        <v>182</v>
      </c>
      <c r="D191" s="160">
        <v>229.6</v>
      </c>
      <c r="E191" s="37">
        <v>15</v>
      </c>
      <c r="F191" s="105">
        <f t="shared" si="14"/>
        <v>3444</v>
      </c>
      <c r="G191" s="36"/>
      <c r="H191" s="36"/>
      <c r="I191" s="111"/>
      <c r="J191" s="36"/>
      <c r="K191" s="36">
        <f t="shared" si="15"/>
        <v>3444</v>
      </c>
      <c r="L191" s="36">
        <v>93.14</v>
      </c>
      <c r="M191" s="160"/>
      <c r="N191" s="36"/>
      <c r="O191" s="36"/>
      <c r="P191" s="36">
        <f t="shared" si="16"/>
        <v>93.14</v>
      </c>
      <c r="Q191" s="160">
        <f t="shared" si="13"/>
        <v>3350.86</v>
      </c>
    </row>
    <row r="192" spans="1:17" s="38" customFormat="1" ht="79.349999999999994" customHeight="1" x14ac:dyDescent="0.25">
      <c r="A192" s="239" t="s">
        <v>93</v>
      </c>
      <c r="B192" s="12" t="s">
        <v>177</v>
      </c>
      <c r="C192" s="12">
        <v>183</v>
      </c>
      <c r="D192" s="160">
        <v>208</v>
      </c>
      <c r="E192" s="37">
        <v>15</v>
      </c>
      <c r="F192" s="105">
        <f t="shared" si="14"/>
        <v>3120</v>
      </c>
      <c r="G192" s="36"/>
      <c r="H192" s="36"/>
      <c r="I192" s="111"/>
      <c r="J192" s="36"/>
      <c r="K192" s="36">
        <f t="shared" si="15"/>
        <v>3120</v>
      </c>
      <c r="L192" s="36">
        <v>58.08</v>
      </c>
      <c r="M192" s="160"/>
      <c r="N192" s="36"/>
      <c r="O192" s="36"/>
      <c r="P192" s="36">
        <f t="shared" si="16"/>
        <v>58.08</v>
      </c>
      <c r="Q192" s="160">
        <f t="shared" si="13"/>
        <v>3061.92</v>
      </c>
    </row>
    <row r="193" spans="1:17" s="38" customFormat="1" ht="79.349999999999994" customHeight="1" x14ac:dyDescent="0.25">
      <c r="A193" s="239"/>
      <c r="B193" s="12" t="s">
        <v>178</v>
      </c>
      <c r="C193" s="12">
        <v>184</v>
      </c>
      <c r="D193" s="160">
        <v>208</v>
      </c>
      <c r="E193" s="37">
        <v>15</v>
      </c>
      <c r="F193" s="105">
        <f t="shared" si="14"/>
        <v>3120</v>
      </c>
      <c r="G193" s="36"/>
      <c r="H193" s="36"/>
      <c r="I193" s="111"/>
      <c r="J193" s="36"/>
      <c r="K193" s="36">
        <f t="shared" si="15"/>
        <v>3120</v>
      </c>
      <c r="L193" s="36">
        <v>58.08</v>
      </c>
      <c r="M193" s="160">
        <v>54.15</v>
      </c>
      <c r="N193" s="36"/>
      <c r="O193" s="36"/>
      <c r="P193" s="36">
        <f t="shared" si="16"/>
        <v>112.22999999999999</v>
      </c>
      <c r="Q193" s="160">
        <f t="shared" si="13"/>
        <v>3007.77</v>
      </c>
    </row>
    <row r="194" spans="1:17" s="38" customFormat="1" ht="79.349999999999994" customHeight="1" x14ac:dyDescent="0.25">
      <c r="A194" s="70" t="s">
        <v>259</v>
      </c>
      <c r="B194" s="44" t="s">
        <v>371</v>
      </c>
      <c r="C194" s="12">
        <v>185</v>
      </c>
      <c r="D194" s="160">
        <v>208</v>
      </c>
      <c r="E194" s="37">
        <v>15</v>
      </c>
      <c r="F194" s="105">
        <f t="shared" si="14"/>
        <v>3120</v>
      </c>
      <c r="G194" s="36"/>
      <c r="H194" s="36"/>
      <c r="I194" s="111"/>
      <c r="J194" s="36"/>
      <c r="K194" s="36">
        <f t="shared" si="15"/>
        <v>3120</v>
      </c>
      <c r="L194" s="36">
        <v>58.08</v>
      </c>
      <c r="M194" s="160"/>
      <c r="N194" s="36"/>
      <c r="O194" s="36"/>
      <c r="P194" s="36">
        <f t="shared" si="16"/>
        <v>58.08</v>
      </c>
      <c r="Q194" s="160">
        <f t="shared" si="13"/>
        <v>3061.92</v>
      </c>
    </row>
    <row r="195" spans="1:17" s="38" customFormat="1" ht="79.349999999999994" customHeight="1" x14ac:dyDescent="0.25">
      <c r="A195" s="70" t="s">
        <v>259</v>
      </c>
      <c r="B195" s="12" t="s">
        <v>461</v>
      </c>
      <c r="C195" s="12">
        <v>186</v>
      </c>
      <c r="D195" s="160">
        <v>208</v>
      </c>
      <c r="E195" s="37">
        <v>15</v>
      </c>
      <c r="F195" s="105">
        <f t="shared" si="14"/>
        <v>3120</v>
      </c>
      <c r="G195" s="36"/>
      <c r="H195" s="36"/>
      <c r="I195" s="111"/>
      <c r="J195" s="36"/>
      <c r="K195" s="36">
        <f t="shared" si="15"/>
        <v>3120</v>
      </c>
      <c r="L195" s="36">
        <v>58.08</v>
      </c>
      <c r="M195" s="160"/>
      <c r="N195" s="36"/>
      <c r="O195" s="36"/>
      <c r="P195" s="36">
        <f t="shared" si="16"/>
        <v>58.08</v>
      </c>
      <c r="Q195" s="160">
        <f t="shared" si="13"/>
        <v>3061.92</v>
      </c>
    </row>
    <row r="196" spans="1:17" s="38" customFormat="1" ht="79.349999999999994" customHeight="1" x14ac:dyDescent="0.25">
      <c r="A196" s="65" t="s">
        <v>62</v>
      </c>
      <c r="B196" s="12" t="s">
        <v>179</v>
      </c>
      <c r="C196" s="12">
        <v>187</v>
      </c>
      <c r="D196" s="160">
        <v>362.76</v>
      </c>
      <c r="E196" s="37">
        <v>15</v>
      </c>
      <c r="F196" s="105">
        <f t="shared" si="14"/>
        <v>5441.4</v>
      </c>
      <c r="G196" s="36"/>
      <c r="H196" s="36"/>
      <c r="I196" s="111"/>
      <c r="J196" s="36"/>
      <c r="K196" s="36">
        <f t="shared" si="15"/>
        <v>5441.4</v>
      </c>
      <c r="L196" s="36">
        <v>435.56</v>
      </c>
      <c r="M196" s="160">
        <v>56.75</v>
      </c>
      <c r="N196" s="36">
        <f>F196*0.01</f>
        <v>54.413999999999994</v>
      </c>
      <c r="O196" s="36"/>
      <c r="P196" s="36">
        <f t="shared" si="16"/>
        <v>546.72400000000005</v>
      </c>
      <c r="Q196" s="160">
        <f t="shared" si="13"/>
        <v>4894.6759999999995</v>
      </c>
    </row>
    <row r="197" spans="1:17" s="38" customFormat="1" ht="79.349999999999994" customHeight="1" x14ac:dyDescent="0.25">
      <c r="A197" s="65" t="s">
        <v>63</v>
      </c>
      <c r="B197" s="12" t="s">
        <v>180</v>
      </c>
      <c r="C197" s="12">
        <v>188</v>
      </c>
      <c r="D197" s="160">
        <v>260</v>
      </c>
      <c r="E197" s="37">
        <v>15</v>
      </c>
      <c r="F197" s="105">
        <f t="shared" si="14"/>
        <v>3900</v>
      </c>
      <c r="G197" s="36"/>
      <c r="H197" s="36"/>
      <c r="I197" s="111"/>
      <c r="J197" s="36"/>
      <c r="K197" s="36">
        <f t="shared" si="15"/>
        <v>3900</v>
      </c>
      <c r="L197" s="36">
        <v>267.86</v>
      </c>
      <c r="M197" s="160">
        <v>56.75</v>
      </c>
      <c r="N197" s="36">
        <f>F197*0.01</f>
        <v>39</v>
      </c>
      <c r="O197" s="36"/>
      <c r="P197" s="36">
        <f t="shared" si="16"/>
        <v>363.61</v>
      </c>
      <c r="Q197" s="160">
        <f t="shared" si="13"/>
        <v>3536.39</v>
      </c>
    </row>
    <row r="198" spans="1:17" s="38" customFormat="1" ht="79.349999999999994" customHeight="1" x14ac:dyDescent="0.25">
      <c r="A198" s="65" t="s">
        <v>444</v>
      </c>
      <c r="B198" s="12" t="s">
        <v>443</v>
      </c>
      <c r="C198" s="12">
        <v>189</v>
      </c>
      <c r="D198" s="160">
        <v>388.3</v>
      </c>
      <c r="E198" s="45">
        <v>15</v>
      </c>
      <c r="F198" s="105">
        <f t="shared" si="14"/>
        <v>5824.5</v>
      </c>
      <c r="G198" s="146"/>
      <c r="H198" s="36"/>
      <c r="I198" s="111"/>
      <c r="J198" s="36"/>
      <c r="K198" s="36">
        <f t="shared" si="15"/>
        <v>5824.5</v>
      </c>
      <c r="L198" s="36">
        <v>494.33</v>
      </c>
      <c r="M198" s="160"/>
      <c r="N198" s="36"/>
      <c r="O198" s="36"/>
      <c r="P198" s="36">
        <f t="shared" si="16"/>
        <v>494.33</v>
      </c>
      <c r="Q198" s="160">
        <f t="shared" si="13"/>
        <v>5330.17</v>
      </c>
    </row>
    <row r="199" spans="1:17" s="38" customFormat="1" ht="79.349999999999994" customHeight="1" x14ac:dyDescent="0.25">
      <c r="A199" s="65" t="s">
        <v>327</v>
      </c>
      <c r="B199" s="12" t="s">
        <v>595</v>
      </c>
      <c r="C199" s="12">
        <v>190</v>
      </c>
      <c r="D199" s="160">
        <v>339.46</v>
      </c>
      <c r="E199" s="45">
        <v>15</v>
      </c>
      <c r="F199" s="105">
        <f t="shared" si="14"/>
        <v>5091.8999999999996</v>
      </c>
      <c r="G199" s="146"/>
      <c r="H199" s="36"/>
      <c r="I199" s="111"/>
      <c r="J199" s="36"/>
      <c r="K199" s="36">
        <f t="shared" si="15"/>
        <v>5091.8999999999996</v>
      </c>
      <c r="L199" s="36">
        <v>397.54</v>
      </c>
      <c r="M199" s="160"/>
      <c r="N199" s="36"/>
      <c r="O199" s="36"/>
      <c r="P199" s="36">
        <f t="shared" si="16"/>
        <v>397.54</v>
      </c>
      <c r="Q199" s="160">
        <f t="shared" si="13"/>
        <v>4694.3599999999997</v>
      </c>
    </row>
    <row r="200" spans="1:17" s="38" customFormat="1" ht="79.349999999999994" customHeight="1" x14ac:dyDescent="0.25">
      <c r="A200" s="65" t="s">
        <v>91</v>
      </c>
      <c r="B200" s="12" t="s">
        <v>416</v>
      </c>
      <c r="C200" s="12">
        <v>191</v>
      </c>
      <c r="D200" s="160">
        <v>424.33</v>
      </c>
      <c r="E200" s="37">
        <v>15</v>
      </c>
      <c r="F200" s="105">
        <f t="shared" si="14"/>
        <v>6364.95</v>
      </c>
      <c r="G200" s="146"/>
      <c r="H200" s="36"/>
      <c r="I200" s="111"/>
      <c r="J200" s="36"/>
      <c r="K200" s="36">
        <f t="shared" si="15"/>
        <v>6364.95</v>
      </c>
      <c r="L200" s="36">
        <v>580.79999999999995</v>
      </c>
      <c r="M200" s="160"/>
      <c r="N200" s="36"/>
      <c r="O200" s="36"/>
      <c r="P200" s="36">
        <f t="shared" si="16"/>
        <v>580.79999999999995</v>
      </c>
      <c r="Q200" s="160">
        <f t="shared" si="13"/>
        <v>5784.15</v>
      </c>
    </row>
    <row r="201" spans="1:17" s="38" customFormat="1" ht="79.349999999999994" customHeight="1" x14ac:dyDescent="0.25">
      <c r="A201" s="65" t="s">
        <v>105</v>
      </c>
      <c r="B201" s="12" t="s">
        <v>586</v>
      </c>
      <c r="C201" s="12">
        <v>192</v>
      </c>
      <c r="D201" s="160">
        <v>418.56</v>
      </c>
      <c r="E201" s="37">
        <v>15</v>
      </c>
      <c r="F201" s="105">
        <f t="shared" si="14"/>
        <v>6278.4</v>
      </c>
      <c r="G201" s="146"/>
      <c r="H201" s="83"/>
      <c r="I201" s="113"/>
      <c r="J201" s="83"/>
      <c r="K201" s="36">
        <f t="shared" si="15"/>
        <v>6278.4</v>
      </c>
      <c r="L201" s="36">
        <v>566.95000000000005</v>
      </c>
      <c r="M201" s="160">
        <v>57.75</v>
      </c>
      <c r="N201" s="83"/>
      <c r="O201" s="83"/>
      <c r="P201" s="36">
        <f t="shared" si="16"/>
        <v>624.70000000000005</v>
      </c>
      <c r="Q201" s="160">
        <f t="shared" si="13"/>
        <v>5653.7</v>
      </c>
    </row>
    <row r="202" spans="1:17" s="38" customFormat="1" ht="79.349999999999994" customHeight="1" x14ac:dyDescent="0.25">
      <c r="A202" s="65" t="s">
        <v>69</v>
      </c>
      <c r="B202" s="12" t="s">
        <v>195</v>
      </c>
      <c r="C202" s="12">
        <v>193</v>
      </c>
      <c r="D202" s="160">
        <v>241.4</v>
      </c>
      <c r="E202" s="37">
        <v>15</v>
      </c>
      <c r="F202" s="105">
        <f t="shared" si="14"/>
        <v>3621</v>
      </c>
      <c r="G202" s="36"/>
      <c r="H202" s="36"/>
      <c r="I202" s="111"/>
      <c r="J202" s="36"/>
      <c r="K202" s="36">
        <f t="shared" si="15"/>
        <v>3621</v>
      </c>
      <c r="L202" s="36">
        <v>130.13</v>
      </c>
      <c r="M202" s="160">
        <v>56.75</v>
      </c>
      <c r="N202" s="36">
        <f>F202*0.01</f>
        <v>36.21</v>
      </c>
      <c r="O202" s="36"/>
      <c r="P202" s="36">
        <f t="shared" si="16"/>
        <v>223.09</v>
      </c>
      <c r="Q202" s="160">
        <f t="shared" si="13"/>
        <v>3397.91</v>
      </c>
    </row>
    <row r="203" spans="1:17" s="38" customFormat="1" ht="79.349999999999994" customHeight="1" x14ac:dyDescent="0.25">
      <c r="A203" s="65" t="s">
        <v>70</v>
      </c>
      <c r="B203" s="44" t="s">
        <v>197</v>
      </c>
      <c r="C203" s="12">
        <v>194</v>
      </c>
      <c r="D203" s="160">
        <v>208</v>
      </c>
      <c r="E203" s="37">
        <v>15</v>
      </c>
      <c r="F203" s="105">
        <f t="shared" si="14"/>
        <v>3120</v>
      </c>
      <c r="G203" s="36"/>
      <c r="H203" s="36"/>
      <c r="I203" s="111"/>
      <c r="J203" s="36"/>
      <c r="K203" s="36">
        <f t="shared" si="15"/>
        <v>3120</v>
      </c>
      <c r="L203" s="36">
        <v>58.08</v>
      </c>
      <c r="M203" s="160">
        <v>56.75</v>
      </c>
      <c r="N203" s="36">
        <f>F203*0.01</f>
        <v>31.2</v>
      </c>
      <c r="O203" s="36"/>
      <c r="P203" s="36">
        <f t="shared" si="16"/>
        <v>146.03</v>
      </c>
      <c r="Q203" s="160">
        <f t="shared" si="13"/>
        <v>2973.97</v>
      </c>
    </row>
    <row r="204" spans="1:17" s="38" customFormat="1" ht="79.349999999999994" customHeight="1" x14ac:dyDescent="0.25">
      <c r="A204" s="65" t="s">
        <v>504</v>
      </c>
      <c r="B204" s="12" t="s">
        <v>196</v>
      </c>
      <c r="C204" s="12">
        <v>195</v>
      </c>
      <c r="D204" s="160">
        <v>208</v>
      </c>
      <c r="E204" s="37">
        <v>15</v>
      </c>
      <c r="F204" s="105">
        <f t="shared" si="14"/>
        <v>3120</v>
      </c>
      <c r="G204" s="36"/>
      <c r="H204" s="36"/>
      <c r="I204" s="111"/>
      <c r="J204" s="36"/>
      <c r="K204" s="36">
        <f t="shared" si="15"/>
        <v>3120</v>
      </c>
      <c r="L204" s="36">
        <v>58.08</v>
      </c>
      <c r="M204" s="160"/>
      <c r="N204" s="36">
        <f>F204*0.01</f>
        <v>31.2</v>
      </c>
      <c r="O204" s="36"/>
      <c r="P204" s="36">
        <f t="shared" si="16"/>
        <v>89.28</v>
      </c>
      <c r="Q204" s="160">
        <f t="shared" si="13"/>
        <v>3030.72</v>
      </c>
    </row>
    <row r="205" spans="1:17" s="38" customFormat="1" ht="79.349999999999994" customHeight="1" x14ac:dyDescent="0.25">
      <c r="A205" s="233" t="s">
        <v>262</v>
      </c>
      <c r="B205" s="44" t="s">
        <v>370</v>
      </c>
      <c r="C205" s="12">
        <v>196</v>
      </c>
      <c r="D205" s="160">
        <v>208</v>
      </c>
      <c r="E205" s="37">
        <v>15</v>
      </c>
      <c r="F205" s="105">
        <f t="shared" si="14"/>
        <v>3120</v>
      </c>
      <c r="G205" s="36"/>
      <c r="H205" s="36"/>
      <c r="I205" s="111"/>
      <c r="J205" s="36"/>
      <c r="K205" s="36">
        <f t="shared" si="15"/>
        <v>3120</v>
      </c>
      <c r="L205" s="36">
        <v>58.08</v>
      </c>
      <c r="M205" s="160"/>
      <c r="N205" s="36"/>
      <c r="O205" s="36"/>
      <c r="P205" s="36">
        <f t="shared" si="16"/>
        <v>58.08</v>
      </c>
      <c r="Q205" s="160">
        <f t="shared" si="13"/>
        <v>3061.92</v>
      </c>
    </row>
    <row r="206" spans="1:17" s="38" customFormat="1" ht="79.349999999999994" customHeight="1" x14ac:dyDescent="0.25">
      <c r="A206" s="233"/>
      <c r="B206" s="44" t="s">
        <v>198</v>
      </c>
      <c r="C206" s="12">
        <v>197</v>
      </c>
      <c r="D206" s="160">
        <v>208</v>
      </c>
      <c r="E206" s="37">
        <v>15</v>
      </c>
      <c r="F206" s="105">
        <f t="shared" si="14"/>
        <v>3120</v>
      </c>
      <c r="G206" s="36"/>
      <c r="H206" s="36"/>
      <c r="I206" s="111"/>
      <c r="J206" s="36"/>
      <c r="K206" s="36">
        <f t="shared" si="15"/>
        <v>3120</v>
      </c>
      <c r="L206" s="36">
        <v>58.08</v>
      </c>
      <c r="M206" s="160"/>
      <c r="N206" s="36"/>
      <c r="O206" s="36"/>
      <c r="P206" s="36">
        <f t="shared" si="16"/>
        <v>58.08</v>
      </c>
      <c r="Q206" s="160">
        <f t="shared" si="13"/>
        <v>3061.92</v>
      </c>
    </row>
    <row r="207" spans="1:17" s="38" customFormat="1" ht="79.349999999999994" customHeight="1" x14ac:dyDescent="0.25">
      <c r="A207" s="233"/>
      <c r="B207" s="44" t="s">
        <v>199</v>
      </c>
      <c r="C207" s="12">
        <v>198</v>
      </c>
      <c r="D207" s="160">
        <v>208</v>
      </c>
      <c r="E207" s="37">
        <v>15</v>
      </c>
      <c r="F207" s="105">
        <f t="shared" si="14"/>
        <v>3120</v>
      </c>
      <c r="G207" s="36"/>
      <c r="H207" s="36"/>
      <c r="I207" s="111"/>
      <c r="J207" s="36"/>
      <c r="K207" s="36">
        <f t="shared" si="15"/>
        <v>3120</v>
      </c>
      <c r="L207" s="36">
        <v>58.08</v>
      </c>
      <c r="M207" s="160"/>
      <c r="N207" s="36">
        <f t="shared" ref="N207:N213" si="17">F207*0.01</f>
        <v>31.2</v>
      </c>
      <c r="O207" s="36"/>
      <c r="P207" s="36">
        <f t="shared" si="16"/>
        <v>89.28</v>
      </c>
      <c r="Q207" s="160">
        <f t="shared" si="13"/>
        <v>3030.72</v>
      </c>
    </row>
    <row r="208" spans="1:17" s="38" customFormat="1" ht="79.349999999999994" customHeight="1" x14ac:dyDescent="0.25">
      <c r="A208" s="71" t="s">
        <v>320</v>
      </c>
      <c r="B208" s="44" t="s">
        <v>200</v>
      </c>
      <c r="C208" s="12">
        <v>199</v>
      </c>
      <c r="D208" s="160">
        <v>326.8</v>
      </c>
      <c r="E208" s="37">
        <v>15</v>
      </c>
      <c r="F208" s="105">
        <f t="shared" si="14"/>
        <v>4902</v>
      </c>
      <c r="G208" s="36"/>
      <c r="H208" s="36"/>
      <c r="I208" s="111"/>
      <c r="J208" s="36"/>
      <c r="K208" s="36">
        <f t="shared" si="15"/>
        <v>4902</v>
      </c>
      <c r="L208" s="36">
        <v>376.87</v>
      </c>
      <c r="M208" s="160">
        <v>57.44</v>
      </c>
      <c r="N208" s="36">
        <f t="shared" si="17"/>
        <v>49.02</v>
      </c>
      <c r="O208" s="36"/>
      <c r="P208" s="36">
        <f t="shared" si="16"/>
        <v>483.33</v>
      </c>
      <c r="Q208" s="160">
        <f t="shared" si="13"/>
        <v>4418.67</v>
      </c>
    </row>
    <row r="209" spans="1:17" s="38" customFormat="1" ht="79.349999999999994" customHeight="1" x14ac:dyDescent="0.25">
      <c r="A209" s="71" t="s">
        <v>555</v>
      </c>
      <c r="B209" s="44" t="s">
        <v>270</v>
      </c>
      <c r="C209" s="12">
        <v>200</v>
      </c>
      <c r="D209" s="57">
        <v>286</v>
      </c>
      <c r="E209" s="37">
        <v>15</v>
      </c>
      <c r="F209" s="105">
        <f t="shared" si="14"/>
        <v>4290</v>
      </c>
      <c r="G209" s="36"/>
      <c r="H209" s="36"/>
      <c r="I209" s="111"/>
      <c r="J209" s="36"/>
      <c r="K209" s="36">
        <f t="shared" si="15"/>
        <v>4290</v>
      </c>
      <c r="L209" s="36">
        <v>310.29000000000002</v>
      </c>
      <c r="M209" s="160">
        <v>56.75</v>
      </c>
      <c r="N209" s="36">
        <f t="shared" si="17"/>
        <v>42.9</v>
      </c>
      <c r="O209" s="36"/>
      <c r="P209" s="36">
        <f t="shared" si="16"/>
        <v>409.94</v>
      </c>
      <c r="Q209" s="160">
        <f t="shared" si="13"/>
        <v>3880.06</v>
      </c>
    </row>
    <row r="210" spans="1:17" s="38" customFormat="1" ht="78.75" customHeight="1" x14ac:dyDescent="0.25">
      <c r="A210" s="249" t="s">
        <v>499</v>
      </c>
      <c r="B210" s="12" t="s">
        <v>219</v>
      </c>
      <c r="C210" s="12">
        <v>201</v>
      </c>
      <c r="D210" s="160">
        <v>255.23</v>
      </c>
      <c r="E210" s="37">
        <v>15</v>
      </c>
      <c r="F210" s="105">
        <f t="shared" si="14"/>
        <v>3828.45</v>
      </c>
      <c r="G210" s="36"/>
      <c r="H210" s="36"/>
      <c r="I210" s="111"/>
      <c r="J210" s="36"/>
      <c r="K210" s="36">
        <f t="shared" si="15"/>
        <v>3828.45</v>
      </c>
      <c r="L210" s="36">
        <v>260.07</v>
      </c>
      <c r="M210" s="160">
        <v>64.569999999999993</v>
      </c>
      <c r="N210" s="36">
        <f t="shared" si="17"/>
        <v>38.284500000000001</v>
      </c>
      <c r="O210" s="36"/>
      <c r="P210" s="36">
        <f t="shared" si="16"/>
        <v>362.92449999999997</v>
      </c>
      <c r="Q210" s="160">
        <f t="shared" si="13"/>
        <v>3465.5254999999997</v>
      </c>
    </row>
    <row r="211" spans="1:17" s="38" customFormat="1" ht="79.349999999999994" customHeight="1" x14ac:dyDescent="0.25">
      <c r="A211" s="249"/>
      <c r="B211" s="12" t="s">
        <v>202</v>
      </c>
      <c r="C211" s="12">
        <v>202</v>
      </c>
      <c r="D211" s="160">
        <v>255.23</v>
      </c>
      <c r="E211" s="37">
        <v>15</v>
      </c>
      <c r="F211" s="105">
        <f t="shared" si="14"/>
        <v>3828.45</v>
      </c>
      <c r="G211" s="36"/>
      <c r="H211" s="36"/>
      <c r="I211" s="111"/>
      <c r="J211" s="36"/>
      <c r="K211" s="36">
        <f t="shared" si="15"/>
        <v>3828.45</v>
      </c>
      <c r="L211" s="36">
        <v>260.07</v>
      </c>
      <c r="M211" s="160">
        <v>56.75</v>
      </c>
      <c r="N211" s="36">
        <f>F211*0.01</f>
        <v>38.284500000000001</v>
      </c>
      <c r="O211" s="36"/>
      <c r="P211" s="36">
        <f t="shared" si="16"/>
        <v>355.10449999999997</v>
      </c>
      <c r="Q211" s="160">
        <f>K211-P211</f>
        <v>3473.3454999999999</v>
      </c>
    </row>
    <row r="212" spans="1:17" s="38" customFormat="1" ht="79.349999999999994" customHeight="1" x14ac:dyDescent="0.25">
      <c r="A212" s="249"/>
      <c r="B212" s="12" t="s">
        <v>203</v>
      </c>
      <c r="C212" s="12">
        <v>203</v>
      </c>
      <c r="D212" s="160">
        <v>255.23</v>
      </c>
      <c r="E212" s="37">
        <v>15</v>
      </c>
      <c r="F212" s="105">
        <f t="shared" ref="F212:F275" si="18">+D212*E212</f>
        <v>3828.45</v>
      </c>
      <c r="G212" s="36"/>
      <c r="H212" s="36"/>
      <c r="I212" s="111"/>
      <c r="J212" s="36"/>
      <c r="K212" s="36">
        <f t="shared" si="15"/>
        <v>3828.45</v>
      </c>
      <c r="L212" s="36">
        <v>260.07</v>
      </c>
      <c r="M212" s="160">
        <v>56.75</v>
      </c>
      <c r="N212" s="36">
        <f t="shared" si="17"/>
        <v>38.284500000000001</v>
      </c>
      <c r="O212" s="36"/>
      <c r="P212" s="36">
        <f t="shared" si="16"/>
        <v>355.10449999999997</v>
      </c>
      <c r="Q212" s="160">
        <f t="shared" ref="Q212:Q273" si="19">K212-P212</f>
        <v>3473.3454999999999</v>
      </c>
    </row>
    <row r="213" spans="1:17" s="38" customFormat="1" ht="79.349999999999994" customHeight="1" x14ac:dyDescent="0.25">
      <c r="A213" s="253" t="s">
        <v>328</v>
      </c>
      <c r="B213" s="12" t="s">
        <v>558</v>
      </c>
      <c r="C213" s="12">
        <v>204</v>
      </c>
      <c r="D213" s="160">
        <v>227.23</v>
      </c>
      <c r="E213" s="37">
        <v>15</v>
      </c>
      <c r="F213" s="105">
        <f t="shared" si="18"/>
        <v>3408.45</v>
      </c>
      <c r="G213" s="36"/>
      <c r="H213" s="36"/>
      <c r="I213" s="111"/>
      <c r="J213" s="36"/>
      <c r="K213" s="36">
        <f t="shared" ref="K213:K276" si="20">+F213+G213+H213+J213+I213</f>
        <v>3408.45</v>
      </c>
      <c r="L213" s="36">
        <v>89.27</v>
      </c>
      <c r="M213" s="160"/>
      <c r="N213" s="36">
        <f t="shared" si="17"/>
        <v>34.084499999999998</v>
      </c>
      <c r="O213" s="36"/>
      <c r="P213" s="36">
        <f t="shared" ref="P213:P276" si="21">L213+M213+N213+O213</f>
        <v>123.3545</v>
      </c>
      <c r="Q213" s="160">
        <f t="shared" si="19"/>
        <v>3285.0954999999999</v>
      </c>
    </row>
    <row r="214" spans="1:17" s="38" customFormat="1" ht="79.349999999999994" customHeight="1" x14ac:dyDescent="0.25">
      <c r="A214" s="254"/>
      <c r="B214" s="44" t="s">
        <v>201</v>
      </c>
      <c r="C214" s="12">
        <v>205</v>
      </c>
      <c r="D214" s="160">
        <v>227.23</v>
      </c>
      <c r="E214" s="37">
        <v>15</v>
      </c>
      <c r="F214" s="105">
        <f t="shared" si="18"/>
        <v>3408.45</v>
      </c>
      <c r="G214" s="36"/>
      <c r="H214" s="36"/>
      <c r="I214" s="111"/>
      <c r="J214" s="36"/>
      <c r="K214" s="36">
        <f t="shared" si="20"/>
        <v>3408.45</v>
      </c>
      <c r="L214" s="36">
        <v>89.27</v>
      </c>
      <c r="M214" s="160"/>
      <c r="N214" s="36"/>
      <c r="O214" s="36"/>
      <c r="P214" s="36">
        <f t="shared" si="21"/>
        <v>89.27</v>
      </c>
      <c r="Q214" s="160">
        <f t="shared" si="19"/>
        <v>3319.18</v>
      </c>
    </row>
    <row r="215" spans="1:17" s="38" customFormat="1" ht="79.349999999999994" customHeight="1" x14ac:dyDescent="0.25">
      <c r="A215" s="249" t="s">
        <v>490</v>
      </c>
      <c r="B215" s="44" t="s">
        <v>617</v>
      </c>
      <c r="C215" s="12">
        <v>206</v>
      </c>
      <c r="D215" s="160">
        <v>218.53</v>
      </c>
      <c r="E215" s="37">
        <v>15</v>
      </c>
      <c r="F215" s="105">
        <f t="shared" si="18"/>
        <v>3277.95</v>
      </c>
      <c r="G215" s="36"/>
      <c r="H215" s="36"/>
      <c r="I215" s="111"/>
      <c r="J215" s="36"/>
      <c r="K215" s="36">
        <f t="shared" si="20"/>
        <v>3277.95</v>
      </c>
      <c r="L215" s="36">
        <v>75.08</v>
      </c>
      <c r="M215" s="160"/>
      <c r="N215" s="36"/>
      <c r="O215" s="36"/>
      <c r="P215" s="36">
        <f t="shared" si="21"/>
        <v>75.08</v>
      </c>
      <c r="Q215" s="160">
        <f t="shared" si="19"/>
        <v>3202.87</v>
      </c>
    </row>
    <row r="216" spans="1:17" s="38" customFormat="1" ht="79.349999999999994" customHeight="1" x14ac:dyDescent="0.25">
      <c r="A216" s="249"/>
      <c r="B216" s="44" t="s">
        <v>42</v>
      </c>
      <c r="C216" s="12">
        <v>207</v>
      </c>
      <c r="D216" s="160">
        <v>218.53</v>
      </c>
      <c r="E216" s="37">
        <v>0</v>
      </c>
      <c r="F216" s="105">
        <f t="shared" si="18"/>
        <v>0</v>
      </c>
      <c r="G216" s="36"/>
      <c r="H216" s="36"/>
      <c r="I216" s="111"/>
      <c r="J216" s="36"/>
      <c r="K216" s="36">
        <f t="shared" si="20"/>
        <v>0</v>
      </c>
      <c r="L216" s="36"/>
      <c r="M216" s="160"/>
      <c r="N216" s="36"/>
      <c r="O216" s="36"/>
      <c r="P216" s="36">
        <f t="shared" si="21"/>
        <v>0</v>
      </c>
      <c r="Q216" s="160">
        <f t="shared" si="19"/>
        <v>0</v>
      </c>
    </row>
    <row r="217" spans="1:17" s="38" customFormat="1" ht="79.349999999999994" customHeight="1" x14ac:dyDescent="0.25">
      <c r="A217" s="249"/>
      <c r="B217" s="12" t="s">
        <v>603</v>
      </c>
      <c r="C217" s="12">
        <v>208</v>
      </c>
      <c r="D217" s="160">
        <v>218.53</v>
      </c>
      <c r="E217" s="37">
        <v>15</v>
      </c>
      <c r="F217" s="105">
        <f t="shared" si="18"/>
        <v>3277.95</v>
      </c>
      <c r="G217" s="36"/>
      <c r="H217" s="36"/>
      <c r="I217" s="111"/>
      <c r="J217" s="36"/>
      <c r="K217" s="36">
        <f t="shared" si="20"/>
        <v>3277.95</v>
      </c>
      <c r="L217" s="36">
        <v>75.08</v>
      </c>
      <c r="M217" s="160"/>
      <c r="N217" s="36"/>
      <c r="O217" s="36"/>
      <c r="P217" s="36">
        <f t="shared" si="21"/>
        <v>75.08</v>
      </c>
      <c r="Q217" s="160">
        <f t="shared" si="19"/>
        <v>3202.87</v>
      </c>
    </row>
    <row r="218" spans="1:17" s="38" customFormat="1" ht="79.349999999999994" customHeight="1" x14ac:dyDescent="0.25">
      <c r="A218" s="71" t="s">
        <v>500</v>
      </c>
      <c r="B218" s="44" t="s">
        <v>638</v>
      </c>
      <c r="C218" s="12">
        <v>209</v>
      </c>
      <c r="D218" s="160">
        <v>208</v>
      </c>
      <c r="E218" s="37">
        <v>15</v>
      </c>
      <c r="F218" s="105">
        <f t="shared" si="18"/>
        <v>3120</v>
      </c>
      <c r="G218" s="36"/>
      <c r="H218" s="36"/>
      <c r="I218" s="111"/>
      <c r="J218" s="36"/>
      <c r="K218" s="36">
        <f t="shared" si="20"/>
        <v>3120</v>
      </c>
      <c r="L218" s="36">
        <v>58.08</v>
      </c>
      <c r="M218" s="160"/>
      <c r="N218" s="36"/>
      <c r="O218" s="36"/>
      <c r="P218" s="36">
        <f t="shared" si="21"/>
        <v>58.08</v>
      </c>
      <c r="Q218" s="160">
        <f t="shared" si="19"/>
        <v>3061.92</v>
      </c>
    </row>
    <row r="219" spans="1:17" s="38" customFormat="1" ht="79.349999999999994" customHeight="1" x14ac:dyDescent="0.25">
      <c r="A219" s="62" t="s">
        <v>71</v>
      </c>
      <c r="B219" s="12" t="s">
        <v>204</v>
      </c>
      <c r="C219" s="12">
        <v>210</v>
      </c>
      <c r="D219" s="160">
        <v>211.33</v>
      </c>
      <c r="E219" s="37">
        <v>15</v>
      </c>
      <c r="F219" s="105">
        <f t="shared" si="18"/>
        <v>3169.9500000000003</v>
      </c>
      <c r="G219" s="36"/>
      <c r="H219" s="36"/>
      <c r="I219" s="111"/>
      <c r="J219" s="36"/>
      <c r="K219" s="36">
        <f t="shared" si="20"/>
        <v>3169.9500000000003</v>
      </c>
      <c r="L219" s="36">
        <v>63.33</v>
      </c>
      <c r="M219" s="160">
        <v>56.75</v>
      </c>
      <c r="N219" s="36">
        <f>F219*0.01</f>
        <v>31.699500000000004</v>
      </c>
      <c r="O219" s="36"/>
      <c r="P219" s="36">
        <f t="shared" si="21"/>
        <v>151.77950000000001</v>
      </c>
      <c r="Q219" s="160">
        <f t="shared" si="19"/>
        <v>3018.1705000000002</v>
      </c>
    </row>
    <row r="220" spans="1:17" s="38" customFormat="1" ht="79.349999999999994" customHeight="1" x14ac:dyDescent="0.25">
      <c r="A220" s="62" t="s">
        <v>72</v>
      </c>
      <c r="B220" s="12" t="s">
        <v>205</v>
      </c>
      <c r="C220" s="12">
        <v>211</v>
      </c>
      <c r="D220" s="160">
        <v>208</v>
      </c>
      <c r="E220" s="37">
        <v>15</v>
      </c>
      <c r="F220" s="105">
        <f t="shared" si="18"/>
        <v>3120</v>
      </c>
      <c r="G220" s="36"/>
      <c r="H220" s="36"/>
      <c r="I220" s="111"/>
      <c r="J220" s="36"/>
      <c r="K220" s="36">
        <f t="shared" si="20"/>
        <v>3120</v>
      </c>
      <c r="L220" s="36">
        <v>58.08</v>
      </c>
      <c r="M220" s="160">
        <v>58.15</v>
      </c>
      <c r="N220" s="36">
        <f>F220*0.01</f>
        <v>31.2</v>
      </c>
      <c r="O220" s="36"/>
      <c r="P220" s="36">
        <f t="shared" si="21"/>
        <v>147.42999999999998</v>
      </c>
      <c r="Q220" s="160">
        <f t="shared" si="19"/>
        <v>2972.57</v>
      </c>
    </row>
    <row r="221" spans="1:17" s="38" customFormat="1" ht="79.349999999999994" customHeight="1" x14ac:dyDescent="0.25">
      <c r="A221" s="65" t="s">
        <v>82</v>
      </c>
      <c r="B221" s="12" t="s">
        <v>206</v>
      </c>
      <c r="C221" s="12">
        <v>212</v>
      </c>
      <c r="D221" s="160">
        <v>241.4</v>
      </c>
      <c r="E221" s="37">
        <v>15</v>
      </c>
      <c r="F221" s="105">
        <f t="shared" si="18"/>
        <v>3621</v>
      </c>
      <c r="G221" s="36"/>
      <c r="H221" s="36"/>
      <c r="I221" s="111"/>
      <c r="J221" s="36"/>
      <c r="K221" s="36">
        <f t="shared" si="20"/>
        <v>3621</v>
      </c>
      <c r="L221" s="36">
        <v>130.13</v>
      </c>
      <c r="M221" s="160">
        <v>56.75</v>
      </c>
      <c r="N221" s="36">
        <f>F221*0.01</f>
        <v>36.21</v>
      </c>
      <c r="O221" s="36"/>
      <c r="P221" s="36">
        <f t="shared" si="21"/>
        <v>223.09</v>
      </c>
      <c r="Q221" s="160">
        <f t="shared" si="19"/>
        <v>3397.91</v>
      </c>
    </row>
    <row r="222" spans="1:17" s="38" customFormat="1" ht="79.349999999999994" customHeight="1" x14ac:dyDescent="0.25">
      <c r="A222" s="65" t="s">
        <v>83</v>
      </c>
      <c r="B222" s="12" t="s">
        <v>207</v>
      </c>
      <c r="C222" s="12">
        <v>213</v>
      </c>
      <c r="D222" s="160">
        <v>208</v>
      </c>
      <c r="E222" s="37">
        <v>15</v>
      </c>
      <c r="F222" s="105">
        <f t="shared" si="18"/>
        <v>3120</v>
      </c>
      <c r="G222" s="36"/>
      <c r="H222" s="36"/>
      <c r="I222" s="111"/>
      <c r="J222" s="36"/>
      <c r="K222" s="36">
        <f t="shared" si="20"/>
        <v>3120</v>
      </c>
      <c r="L222" s="36">
        <v>58.08</v>
      </c>
      <c r="M222" s="160"/>
      <c r="N222" s="36"/>
      <c r="O222" s="36"/>
      <c r="P222" s="36">
        <f t="shared" si="21"/>
        <v>58.08</v>
      </c>
      <c r="Q222" s="160">
        <f t="shared" si="19"/>
        <v>3061.92</v>
      </c>
    </row>
    <row r="223" spans="1:17" s="38" customFormat="1" ht="79.349999999999994" customHeight="1" x14ac:dyDescent="0.25">
      <c r="A223" s="70" t="s">
        <v>520</v>
      </c>
      <c r="B223" s="12" t="s">
        <v>208</v>
      </c>
      <c r="C223" s="12">
        <v>214</v>
      </c>
      <c r="D223" s="160">
        <v>208</v>
      </c>
      <c r="E223" s="37">
        <v>15</v>
      </c>
      <c r="F223" s="105">
        <f t="shared" si="18"/>
        <v>3120</v>
      </c>
      <c r="G223" s="36"/>
      <c r="H223" s="36"/>
      <c r="I223" s="111"/>
      <c r="J223" s="36"/>
      <c r="K223" s="36">
        <f t="shared" si="20"/>
        <v>3120</v>
      </c>
      <c r="L223" s="36">
        <v>58.08</v>
      </c>
      <c r="M223" s="160"/>
      <c r="N223" s="36"/>
      <c r="O223" s="36"/>
      <c r="P223" s="36">
        <f t="shared" si="21"/>
        <v>58.08</v>
      </c>
      <c r="Q223" s="160">
        <f t="shared" si="19"/>
        <v>3061.92</v>
      </c>
    </row>
    <row r="224" spans="1:17" s="38" customFormat="1" ht="79.349999999999994" customHeight="1" x14ac:dyDescent="0.25">
      <c r="A224" s="70" t="s">
        <v>521</v>
      </c>
      <c r="B224" s="12" t="s">
        <v>209</v>
      </c>
      <c r="C224" s="12">
        <v>215</v>
      </c>
      <c r="D224" s="160">
        <v>208</v>
      </c>
      <c r="E224" s="37">
        <v>15</v>
      </c>
      <c r="F224" s="105">
        <f t="shared" si="18"/>
        <v>3120</v>
      </c>
      <c r="G224" s="36"/>
      <c r="H224" s="36"/>
      <c r="I224" s="111"/>
      <c r="J224" s="36"/>
      <c r="K224" s="36">
        <f t="shared" si="20"/>
        <v>3120</v>
      </c>
      <c r="L224" s="36">
        <v>58.08</v>
      </c>
      <c r="M224" s="160"/>
      <c r="N224" s="36"/>
      <c r="O224" s="36"/>
      <c r="P224" s="36">
        <f t="shared" si="21"/>
        <v>58.08</v>
      </c>
      <c r="Q224" s="160">
        <f t="shared" si="19"/>
        <v>3061.92</v>
      </c>
    </row>
    <row r="225" spans="1:17" s="38" customFormat="1" ht="79.349999999999994" customHeight="1" x14ac:dyDescent="0.25">
      <c r="A225" s="65" t="s">
        <v>73</v>
      </c>
      <c r="B225" s="12" t="s">
        <v>210</v>
      </c>
      <c r="C225" s="12">
        <v>216</v>
      </c>
      <c r="D225" s="160">
        <v>208</v>
      </c>
      <c r="E225" s="37">
        <v>15</v>
      </c>
      <c r="F225" s="105">
        <f t="shared" si="18"/>
        <v>3120</v>
      </c>
      <c r="G225" s="36"/>
      <c r="H225" s="36"/>
      <c r="I225" s="111"/>
      <c r="J225" s="36"/>
      <c r="K225" s="36">
        <f t="shared" si="20"/>
        <v>3120</v>
      </c>
      <c r="L225" s="36">
        <v>58.08</v>
      </c>
      <c r="M225" s="160"/>
      <c r="N225" s="36"/>
      <c r="O225" s="36"/>
      <c r="P225" s="36">
        <f t="shared" si="21"/>
        <v>58.08</v>
      </c>
      <c r="Q225" s="160">
        <f t="shared" si="19"/>
        <v>3061.92</v>
      </c>
    </row>
    <row r="226" spans="1:17" s="38" customFormat="1" ht="79.349999999999994" customHeight="1" x14ac:dyDescent="0.25">
      <c r="A226" s="65" t="s">
        <v>92</v>
      </c>
      <c r="B226" s="12" t="s">
        <v>211</v>
      </c>
      <c r="C226" s="12">
        <v>217</v>
      </c>
      <c r="D226" s="160">
        <v>403.13</v>
      </c>
      <c r="E226" s="37">
        <v>15</v>
      </c>
      <c r="F226" s="105">
        <f t="shared" si="18"/>
        <v>6046.95</v>
      </c>
      <c r="G226" s="36"/>
      <c r="H226" s="36"/>
      <c r="I226" s="111"/>
      <c r="J226" s="36"/>
      <c r="K226" s="36">
        <f t="shared" si="20"/>
        <v>6046.95</v>
      </c>
      <c r="L226" s="36">
        <v>529.91999999999996</v>
      </c>
      <c r="M226" s="160"/>
      <c r="N226" s="36"/>
      <c r="O226" s="36"/>
      <c r="P226" s="36">
        <f t="shared" si="21"/>
        <v>529.91999999999996</v>
      </c>
      <c r="Q226" s="160">
        <f t="shared" si="19"/>
        <v>5517.03</v>
      </c>
    </row>
    <row r="227" spans="1:17" s="38" customFormat="1" ht="79.349999999999994" customHeight="1" x14ac:dyDescent="0.25">
      <c r="A227" s="65" t="s">
        <v>321</v>
      </c>
      <c r="B227" s="12" t="s">
        <v>212</v>
      </c>
      <c r="C227" s="12">
        <v>218</v>
      </c>
      <c r="D227" s="160">
        <v>253.76</v>
      </c>
      <c r="E227" s="37">
        <v>15</v>
      </c>
      <c r="F227" s="105">
        <f t="shared" si="18"/>
        <v>3806.3999999999996</v>
      </c>
      <c r="G227" s="36"/>
      <c r="H227" s="36"/>
      <c r="I227" s="111"/>
      <c r="J227" s="36"/>
      <c r="K227" s="36">
        <f t="shared" si="20"/>
        <v>3806.3999999999996</v>
      </c>
      <c r="L227" s="36">
        <v>257.67</v>
      </c>
      <c r="M227" s="160">
        <v>56.75</v>
      </c>
      <c r="N227" s="36">
        <f>F227*0.01</f>
        <v>38.064</v>
      </c>
      <c r="O227" s="36"/>
      <c r="P227" s="36">
        <f t="shared" si="21"/>
        <v>352.48400000000004</v>
      </c>
      <c r="Q227" s="160">
        <f t="shared" si="19"/>
        <v>3453.9159999999997</v>
      </c>
    </row>
    <row r="228" spans="1:17" s="38" customFormat="1" ht="79.349999999999994" customHeight="1" x14ac:dyDescent="0.25">
      <c r="A228" s="240" t="s">
        <v>329</v>
      </c>
      <c r="B228" s="12" t="s">
        <v>269</v>
      </c>
      <c r="C228" s="12">
        <v>219</v>
      </c>
      <c r="D228" s="160">
        <v>218.53</v>
      </c>
      <c r="E228" s="37">
        <v>15</v>
      </c>
      <c r="F228" s="105">
        <f t="shared" si="18"/>
        <v>3277.95</v>
      </c>
      <c r="G228" s="36"/>
      <c r="H228" s="36"/>
      <c r="I228" s="111"/>
      <c r="J228" s="36"/>
      <c r="K228" s="36">
        <f t="shared" si="20"/>
        <v>3277.95</v>
      </c>
      <c r="L228" s="36">
        <v>75.08</v>
      </c>
      <c r="M228" s="160"/>
      <c r="N228" s="36"/>
      <c r="O228" s="36"/>
      <c r="P228" s="36">
        <f t="shared" si="21"/>
        <v>75.08</v>
      </c>
      <c r="Q228" s="160">
        <f t="shared" si="19"/>
        <v>3202.87</v>
      </c>
    </row>
    <row r="229" spans="1:17" s="38" customFormat="1" ht="79.349999999999994" customHeight="1" x14ac:dyDescent="0.25">
      <c r="A229" s="248"/>
      <c r="B229" s="12" t="s">
        <v>368</v>
      </c>
      <c r="C229" s="12">
        <v>220</v>
      </c>
      <c r="D229" s="160">
        <v>218.53</v>
      </c>
      <c r="E229" s="37">
        <v>15</v>
      </c>
      <c r="F229" s="105">
        <f t="shared" si="18"/>
        <v>3277.95</v>
      </c>
      <c r="G229" s="36"/>
      <c r="H229" s="36"/>
      <c r="I229" s="111"/>
      <c r="J229" s="36"/>
      <c r="K229" s="36">
        <f t="shared" si="20"/>
        <v>3277.95</v>
      </c>
      <c r="L229" s="36">
        <v>75.08</v>
      </c>
      <c r="M229" s="160"/>
      <c r="N229" s="36"/>
      <c r="O229" s="36"/>
      <c r="P229" s="36">
        <f t="shared" si="21"/>
        <v>75.08</v>
      </c>
      <c r="Q229" s="160">
        <f t="shared" si="19"/>
        <v>3202.87</v>
      </c>
    </row>
    <row r="230" spans="1:17" s="38" customFormat="1" ht="79.349999999999994" customHeight="1" x14ac:dyDescent="0.25">
      <c r="A230" s="248"/>
      <c r="B230" s="12" t="s">
        <v>274</v>
      </c>
      <c r="C230" s="12">
        <v>221</v>
      </c>
      <c r="D230" s="160">
        <v>218.53</v>
      </c>
      <c r="E230" s="37">
        <v>15</v>
      </c>
      <c r="F230" s="105">
        <f t="shared" si="18"/>
        <v>3277.95</v>
      </c>
      <c r="G230" s="36"/>
      <c r="H230" s="36"/>
      <c r="I230" s="111"/>
      <c r="J230" s="36"/>
      <c r="K230" s="36">
        <f t="shared" si="20"/>
        <v>3277.95</v>
      </c>
      <c r="L230" s="36">
        <v>75.08</v>
      </c>
      <c r="M230" s="160"/>
      <c r="N230" s="36"/>
      <c r="O230" s="36"/>
      <c r="P230" s="36">
        <f t="shared" si="21"/>
        <v>75.08</v>
      </c>
      <c r="Q230" s="160">
        <f t="shared" si="19"/>
        <v>3202.87</v>
      </c>
    </row>
    <row r="231" spans="1:17" s="38" customFormat="1" ht="79.349999999999994" customHeight="1" x14ac:dyDescent="0.25">
      <c r="A231" s="248"/>
      <c r="B231" s="12" t="s">
        <v>268</v>
      </c>
      <c r="C231" s="12">
        <v>222</v>
      </c>
      <c r="D231" s="160">
        <v>218.53</v>
      </c>
      <c r="E231" s="37">
        <v>15</v>
      </c>
      <c r="F231" s="105">
        <f t="shared" si="18"/>
        <v>3277.95</v>
      </c>
      <c r="G231" s="36"/>
      <c r="H231" s="36"/>
      <c r="I231" s="111"/>
      <c r="J231" s="36"/>
      <c r="K231" s="36">
        <f t="shared" si="20"/>
        <v>3277.95</v>
      </c>
      <c r="L231" s="36">
        <v>75.08</v>
      </c>
      <c r="M231" s="160"/>
      <c r="N231" s="36"/>
      <c r="O231" s="36"/>
      <c r="P231" s="36">
        <f t="shared" si="21"/>
        <v>75.08</v>
      </c>
      <c r="Q231" s="160">
        <f t="shared" si="19"/>
        <v>3202.87</v>
      </c>
    </row>
    <row r="232" spans="1:17" s="38" customFormat="1" ht="79.349999999999994" customHeight="1" x14ac:dyDescent="0.25">
      <c r="A232" s="248"/>
      <c r="B232" s="12" t="s">
        <v>445</v>
      </c>
      <c r="C232" s="12">
        <v>223</v>
      </c>
      <c r="D232" s="160">
        <v>218.53</v>
      </c>
      <c r="E232" s="37">
        <v>15</v>
      </c>
      <c r="F232" s="105">
        <f t="shared" si="18"/>
        <v>3277.95</v>
      </c>
      <c r="G232" s="36"/>
      <c r="H232" s="36"/>
      <c r="I232" s="111"/>
      <c r="J232" s="36"/>
      <c r="K232" s="36">
        <f t="shared" si="20"/>
        <v>3277.95</v>
      </c>
      <c r="L232" s="36">
        <v>75.08</v>
      </c>
      <c r="M232" s="160"/>
      <c r="N232" s="36"/>
      <c r="O232" s="36"/>
      <c r="P232" s="36">
        <f t="shared" si="21"/>
        <v>75.08</v>
      </c>
      <c r="Q232" s="160">
        <f t="shared" si="19"/>
        <v>3202.87</v>
      </c>
    </row>
    <row r="233" spans="1:17" s="38" customFormat="1" ht="79.349999999999994" customHeight="1" x14ac:dyDescent="0.25">
      <c r="A233" s="248"/>
      <c r="B233" s="12" t="s">
        <v>42</v>
      </c>
      <c r="C233" s="12">
        <v>224</v>
      </c>
      <c r="D233" s="160">
        <v>218.53</v>
      </c>
      <c r="E233" s="37"/>
      <c r="F233" s="105">
        <f t="shared" si="18"/>
        <v>0</v>
      </c>
      <c r="G233" s="36"/>
      <c r="H233" s="36"/>
      <c r="I233" s="111"/>
      <c r="J233" s="36"/>
      <c r="K233" s="36">
        <f t="shared" si="20"/>
        <v>0</v>
      </c>
      <c r="L233" s="36"/>
      <c r="M233" s="160"/>
      <c r="N233" s="36"/>
      <c r="O233" s="36"/>
      <c r="P233" s="36">
        <f t="shared" si="21"/>
        <v>0</v>
      </c>
      <c r="Q233" s="160">
        <f t="shared" si="19"/>
        <v>0</v>
      </c>
    </row>
    <row r="234" spans="1:17" s="38" customFormat="1" ht="79.349999999999994" customHeight="1" x14ac:dyDescent="0.25">
      <c r="A234" s="241"/>
      <c r="B234" s="12" t="s">
        <v>579</v>
      </c>
      <c r="C234" s="12">
        <v>225</v>
      </c>
      <c r="D234" s="160">
        <v>218.53</v>
      </c>
      <c r="E234" s="37">
        <v>15</v>
      </c>
      <c r="F234" s="105">
        <f t="shared" si="18"/>
        <v>3277.95</v>
      </c>
      <c r="G234" s="36"/>
      <c r="H234" s="36"/>
      <c r="I234" s="111"/>
      <c r="J234" s="36"/>
      <c r="K234" s="36">
        <f t="shared" si="20"/>
        <v>3277.95</v>
      </c>
      <c r="L234" s="36">
        <v>75.08</v>
      </c>
      <c r="M234" s="160"/>
      <c r="N234" s="36"/>
      <c r="O234" s="36"/>
      <c r="P234" s="36">
        <f t="shared" si="21"/>
        <v>75.08</v>
      </c>
      <c r="Q234" s="160">
        <f t="shared" si="19"/>
        <v>3202.87</v>
      </c>
    </row>
    <row r="235" spans="1:17" s="38" customFormat="1" ht="79.349999999999994" customHeight="1" x14ac:dyDescent="0.25">
      <c r="A235" s="62" t="s">
        <v>515</v>
      </c>
      <c r="B235" s="12" t="s">
        <v>446</v>
      </c>
      <c r="C235" s="12">
        <v>226</v>
      </c>
      <c r="D235" s="160">
        <v>208</v>
      </c>
      <c r="E235" s="37">
        <v>15</v>
      </c>
      <c r="F235" s="105">
        <f t="shared" si="18"/>
        <v>3120</v>
      </c>
      <c r="G235" s="36"/>
      <c r="H235" s="36"/>
      <c r="I235" s="111"/>
      <c r="J235" s="36"/>
      <c r="K235" s="36">
        <f t="shared" si="20"/>
        <v>3120</v>
      </c>
      <c r="L235" s="36">
        <v>58.08</v>
      </c>
      <c r="M235" s="160"/>
      <c r="N235" s="36"/>
      <c r="O235" s="36"/>
      <c r="P235" s="36">
        <f t="shared" si="21"/>
        <v>58.08</v>
      </c>
      <c r="Q235" s="160">
        <f t="shared" si="19"/>
        <v>3061.92</v>
      </c>
    </row>
    <row r="236" spans="1:17" s="38" customFormat="1" ht="79.349999999999994" customHeight="1" x14ac:dyDescent="0.25">
      <c r="A236" s="65" t="s">
        <v>104</v>
      </c>
      <c r="B236" s="12" t="s">
        <v>213</v>
      </c>
      <c r="C236" s="12">
        <v>227</v>
      </c>
      <c r="D236" s="160">
        <v>374.66</v>
      </c>
      <c r="E236" s="37">
        <v>15</v>
      </c>
      <c r="F236" s="105">
        <f t="shared" si="18"/>
        <v>5619.9000000000005</v>
      </c>
      <c r="G236" s="36"/>
      <c r="H236" s="36"/>
      <c r="I236" s="111"/>
      <c r="J236" s="36"/>
      <c r="K236" s="36">
        <f t="shared" si="20"/>
        <v>5619.9000000000005</v>
      </c>
      <c r="L236" s="36">
        <v>461.59</v>
      </c>
      <c r="M236" s="160"/>
      <c r="N236" s="36"/>
      <c r="O236" s="36"/>
      <c r="P236" s="36">
        <f t="shared" si="21"/>
        <v>461.59</v>
      </c>
      <c r="Q236" s="160">
        <f t="shared" si="19"/>
        <v>5158.3100000000004</v>
      </c>
    </row>
    <row r="237" spans="1:17" s="38" customFormat="1" ht="79.349999999999994" customHeight="1" x14ac:dyDescent="0.25">
      <c r="A237" s="65" t="s">
        <v>105</v>
      </c>
      <c r="B237" s="12" t="s">
        <v>42</v>
      </c>
      <c r="C237" s="12">
        <v>228</v>
      </c>
      <c r="D237" s="160">
        <v>406.4</v>
      </c>
      <c r="E237" s="37"/>
      <c r="F237" s="105">
        <f t="shared" si="18"/>
        <v>0</v>
      </c>
      <c r="G237" s="36"/>
      <c r="H237" s="36"/>
      <c r="I237" s="111"/>
      <c r="J237" s="36"/>
      <c r="K237" s="36">
        <f t="shared" si="20"/>
        <v>0</v>
      </c>
      <c r="L237" s="36"/>
      <c r="M237" s="160"/>
      <c r="N237" s="36">
        <f>F237*0.01</f>
        <v>0</v>
      </c>
      <c r="O237" s="36"/>
      <c r="P237" s="36">
        <f t="shared" si="21"/>
        <v>0</v>
      </c>
      <c r="Q237" s="160">
        <f t="shared" si="19"/>
        <v>0</v>
      </c>
    </row>
    <row r="238" spans="1:17" s="38" customFormat="1" ht="79.349999999999994" customHeight="1" x14ac:dyDescent="0.25">
      <c r="A238" s="65" t="s">
        <v>330</v>
      </c>
      <c r="B238" s="12" t="s">
        <v>215</v>
      </c>
      <c r="C238" s="12">
        <v>229</v>
      </c>
      <c r="D238" s="160">
        <v>242.13</v>
      </c>
      <c r="E238" s="37">
        <v>15</v>
      </c>
      <c r="F238" s="105">
        <f t="shared" si="18"/>
        <v>3631.95</v>
      </c>
      <c r="G238" s="36"/>
      <c r="H238" s="36"/>
      <c r="I238" s="111"/>
      <c r="J238" s="36"/>
      <c r="K238" s="36">
        <f t="shared" si="20"/>
        <v>3631.95</v>
      </c>
      <c r="L238" s="36">
        <v>131.32</v>
      </c>
      <c r="M238" s="160">
        <v>56.75</v>
      </c>
      <c r="N238" s="36">
        <f>F238*0.01</f>
        <v>36.319499999999998</v>
      </c>
      <c r="O238" s="36"/>
      <c r="P238" s="36">
        <f t="shared" si="21"/>
        <v>224.3895</v>
      </c>
      <c r="Q238" s="160">
        <f t="shared" si="19"/>
        <v>3407.5604999999996</v>
      </c>
    </row>
    <row r="239" spans="1:17" s="38" customFormat="1" ht="79.349999999999994" customHeight="1" x14ac:dyDescent="0.25">
      <c r="A239" s="65" t="s">
        <v>74</v>
      </c>
      <c r="B239" s="12" t="s">
        <v>216</v>
      </c>
      <c r="C239" s="12">
        <v>230</v>
      </c>
      <c r="D239" s="160">
        <v>381.06</v>
      </c>
      <c r="E239" s="37">
        <v>15</v>
      </c>
      <c r="F239" s="105">
        <f t="shared" si="18"/>
        <v>5715.9</v>
      </c>
      <c r="G239" s="36"/>
      <c r="H239" s="36"/>
      <c r="I239" s="111"/>
      <c r="J239" s="36"/>
      <c r="K239" s="36">
        <f t="shared" si="20"/>
        <v>5715.9</v>
      </c>
      <c r="L239" s="36">
        <v>476.95</v>
      </c>
      <c r="M239" s="160">
        <v>66.34</v>
      </c>
      <c r="N239" s="36">
        <f>F239*0.01</f>
        <v>57.158999999999999</v>
      </c>
      <c r="O239" s="36"/>
      <c r="P239" s="36">
        <f t="shared" si="21"/>
        <v>600.44899999999996</v>
      </c>
      <c r="Q239" s="160">
        <f t="shared" si="19"/>
        <v>5115.451</v>
      </c>
    </row>
    <row r="240" spans="1:17" s="38" customFormat="1" ht="79.349999999999994" customHeight="1" x14ac:dyDescent="0.25">
      <c r="A240" s="250" t="s">
        <v>45</v>
      </c>
      <c r="B240" s="12" t="s">
        <v>217</v>
      </c>
      <c r="C240" s="12">
        <v>231</v>
      </c>
      <c r="D240" s="160">
        <v>222.27</v>
      </c>
      <c r="E240" s="37">
        <v>15</v>
      </c>
      <c r="F240" s="105">
        <f t="shared" si="18"/>
        <v>3334.05</v>
      </c>
      <c r="G240" s="36"/>
      <c r="H240" s="36"/>
      <c r="I240" s="111"/>
      <c r="J240" s="36"/>
      <c r="K240" s="36">
        <f t="shared" si="20"/>
        <v>3334.05</v>
      </c>
      <c r="L240" s="36">
        <v>81.180000000000007</v>
      </c>
      <c r="M240" s="160">
        <v>56.75</v>
      </c>
      <c r="N240" s="36"/>
      <c r="O240" s="36"/>
      <c r="P240" s="36">
        <f t="shared" si="21"/>
        <v>137.93</v>
      </c>
      <c r="Q240" s="160">
        <f t="shared" si="19"/>
        <v>3196.1200000000003</v>
      </c>
    </row>
    <row r="241" spans="1:17" s="38" customFormat="1" ht="79.349999999999994" customHeight="1" x14ac:dyDescent="0.25">
      <c r="A241" s="233"/>
      <c r="B241" s="12" t="s">
        <v>221</v>
      </c>
      <c r="C241" s="12">
        <v>232</v>
      </c>
      <c r="D241" s="160">
        <v>257.27</v>
      </c>
      <c r="E241" s="37">
        <v>15</v>
      </c>
      <c r="F241" s="105">
        <f t="shared" si="18"/>
        <v>3859.0499999999997</v>
      </c>
      <c r="G241" s="36"/>
      <c r="H241" s="36"/>
      <c r="I241" s="111"/>
      <c r="J241" s="36"/>
      <c r="K241" s="36">
        <f t="shared" si="20"/>
        <v>3859.0499999999997</v>
      </c>
      <c r="L241" s="36">
        <v>263.39999999999998</v>
      </c>
      <c r="M241" s="160">
        <v>58.15</v>
      </c>
      <c r="N241" s="36">
        <f>F241*0.01</f>
        <v>38.590499999999999</v>
      </c>
      <c r="O241" s="36"/>
      <c r="P241" s="36">
        <f t="shared" si="21"/>
        <v>360.14049999999997</v>
      </c>
      <c r="Q241" s="160">
        <f>K241-P241</f>
        <v>3498.9094999999998</v>
      </c>
    </row>
    <row r="242" spans="1:17" s="38" customFormat="1" ht="79.349999999999994" customHeight="1" x14ac:dyDescent="0.25">
      <c r="A242" s="65" t="s">
        <v>331</v>
      </c>
      <c r="B242" s="12" t="s">
        <v>413</v>
      </c>
      <c r="C242" s="12">
        <v>233</v>
      </c>
      <c r="D242" s="160">
        <v>218.13</v>
      </c>
      <c r="E242" s="37">
        <v>15</v>
      </c>
      <c r="F242" s="105">
        <f t="shared" si="18"/>
        <v>3271.95</v>
      </c>
      <c r="G242" s="36"/>
      <c r="H242" s="36"/>
      <c r="I242" s="111"/>
      <c r="J242" s="36"/>
      <c r="K242" s="36">
        <f t="shared" si="20"/>
        <v>3271.95</v>
      </c>
      <c r="L242" s="36">
        <v>74.42</v>
      </c>
      <c r="M242" s="160"/>
      <c r="N242" s="36"/>
      <c r="O242" s="36"/>
      <c r="P242" s="36">
        <f t="shared" si="21"/>
        <v>74.42</v>
      </c>
      <c r="Q242" s="160">
        <f t="shared" si="19"/>
        <v>3197.5299999999997</v>
      </c>
    </row>
    <row r="243" spans="1:17" s="38" customFormat="1" ht="79.349999999999994" customHeight="1" x14ac:dyDescent="0.25">
      <c r="A243" s="62" t="s">
        <v>332</v>
      </c>
      <c r="B243" s="12" t="s">
        <v>136</v>
      </c>
      <c r="C243" s="12">
        <v>234</v>
      </c>
      <c r="D243" s="160">
        <v>273.43</v>
      </c>
      <c r="E243" s="37">
        <v>15</v>
      </c>
      <c r="F243" s="105">
        <f t="shared" si="18"/>
        <v>4101.45</v>
      </c>
      <c r="G243" s="36"/>
      <c r="H243" s="36"/>
      <c r="I243" s="111"/>
      <c r="J243" s="36"/>
      <c r="K243" s="36">
        <f t="shared" si="20"/>
        <v>4101.45</v>
      </c>
      <c r="L243" s="36">
        <v>289.77</v>
      </c>
      <c r="M243" s="160">
        <v>56.75</v>
      </c>
      <c r="N243" s="36"/>
      <c r="O243" s="36"/>
      <c r="P243" s="36">
        <f t="shared" si="21"/>
        <v>346.52</v>
      </c>
      <c r="Q243" s="160">
        <f t="shared" si="19"/>
        <v>3754.93</v>
      </c>
    </row>
    <row r="244" spans="1:17" s="38" customFormat="1" ht="79.349999999999994" customHeight="1" x14ac:dyDescent="0.25">
      <c r="A244" s="62" t="s">
        <v>365</v>
      </c>
      <c r="B244" s="12" t="s">
        <v>414</v>
      </c>
      <c r="C244" s="12">
        <v>235</v>
      </c>
      <c r="D244" s="160">
        <v>282.2</v>
      </c>
      <c r="E244" s="37">
        <v>15</v>
      </c>
      <c r="F244" s="105">
        <f t="shared" si="18"/>
        <v>4233</v>
      </c>
      <c r="G244" s="36"/>
      <c r="H244" s="36"/>
      <c r="I244" s="111"/>
      <c r="J244" s="36"/>
      <c r="K244" s="36">
        <f t="shared" si="20"/>
        <v>4233</v>
      </c>
      <c r="L244" s="36">
        <v>271.45</v>
      </c>
      <c r="M244" s="160"/>
      <c r="N244" s="36"/>
      <c r="O244" s="36"/>
      <c r="P244" s="36">
        <f t="shared" si="21"/>
        <v>271.45</v>
      </c>
      <c r="Q244" s="160">
        <f t="shared" si="19"/>
        <v>3961.55</v>
      </c>
    </row>
    <row r="245" spans="1:17" s="38" customFormat="1" ht="79.349999999999994" customHeight="1" x14ac:dyDescent="0.25">
      <c r="A245" s="65" t="s">
        <v>94</v>
      </c>
      <c r="B245" s="12" t="s">
        <v>415</v>
      </c>
      <c r="C245" s="12">
        <v>236</v>
      </c>
      <c r="D245" s="160">
        <v>424.43</v>
      </c>
      <c r="E245" s="37">
        <v>15</v>
      </c>
      <c r="F245" s="105">
        <f t="shared" si="18"/>
        <v>6366.45</v>
      </c>
      <c r="G245" s="36"/>
      <c r="H245" s="36"/>
      <c r="I245" s="111"/>
      <c r="J245" s="36"/>
      <c r="K245" s="36">
        <f t="shared" si="20"/>
        <v>6366.45</v>
      </c>
      <c r="L245" s="36">
        <v>581.04</v>
      </c>
      <c r="M245" s="160"/>
      <c r="N245" s="36"/>
      <c r="O245" s="36"/>
      <c r="P245" s="36">
        <f t="shared" si="21"/>
        <v>581.04</v>
      </c>
      <c r="Q245" s="160">
        <f t="shared" si="19"/>
        <v>5785.41</v>
      </c>
    </row>
    <row r="246" spans="1:17" s="38" customFormat="1" ht="79.349999999999994" customHeight="1" x14ac:dyDescent="0.25">
      <c r="A246" s="65" t="s">
        <v>364</v>
      </c>
      <c r="B246" s="12" t="s">
        <v>481</v>
      </c>
      <c r="C246" s="12">
        <v>237</v>
      </c>
      <c r="D246" s="57">
        <v>208</v>
      </c>
      <c r="E246" s="37">
        <v>15</v>
      </c>
      <c r="F246" s="105">
        <f t="shared" si="18"/>
        <v>3120</v>
      </c>
      <c r="G246" s="36"/>
      <c r="H246" s="36"/>
      <c r="I246" s="111"/>
      <c r="J246" s="36"/>
      <c r="K246" s="36">
        <f t="shared" si="20"/>
        <v>3120</v>
      </c>
      <c r="L246" s="36">
        <v>58.08</v>
      </c>
      <c r="M246" s="160"/>
      <c r="N246" s="36"/>
      <c r="O246" s="36"/>
      <c r="P246" s="36">
        <f t="shared" si="21"/>
        <v>58.08</v>
      </c>
      <c r="Q246" s="160">
        <f t="shared" si="19"/>
        <v>3061.92</v>
      </c>
    </row>
    <row r="247" spans="1:17" s="38" customFormat="1" ht="79.349999999999994" customHeight="1" x14ac:dyDescent="0.25">
      <c r="A247" s="62" t="s">
        <v>359</v>
      </c>
      <c r="B247" s="12" t="s">
        <v>389</v>
      </c>
      <c r="C247" s="12">
        <v>238</v>
      </c>
      <c r="D247" s="57">
        <v>218.53</v>
      </c>
      <c r="E247" s="37">
        <v>15</v>
      </c>
      <c r="F247" s="105">
        <f t="shared" si="18"/>
        <v>3277.95</v>
      </c>
      <c r="G247" s="36"/>
      <c r="H247" s="36"/>
      <c r="I247" s="111"/>
      <c r="J247" s="36"/>
      <c r="K247" s="36">
        <f t="shared" si="20"/>
        <v>3277.95</v>
      </c>
      <c r="L247" s="36">
        <v>75.08</v>
      </c>
      <c r="M247" s="160"/>
      <c r="N247" s="36"/>
      <c r="O247" s="36"/>
      <c r="P247" s="36">
        <f t="shared" si="21"/>
        <v>75.08</v>
      </c>
      <c r="Q247" s="160">
        <f t="shared" si="19"/>
        <v>3202.87</v>
      </c>
    </row>
    <row r="248" spans="1:17" s="38" customFormat="1" ht="79.349999999999994" customHeight="1" x14ac:dyDescent="0.25">
      <c r="A248" s="65" t="s">
        <v>537</v>
      </c>
      <c r="B248" s="12" t="s">
        <v>218</v>
      </c>
      <c r="C248" s="12">
        <v>239</v>
      </c>
      <c r="D248" s="160">
        <v>253.43</v>
      </c>
      <c r="E248" s="37">
        <v>15</v>
      </c>
      <c r="F248" s="105">
        <f t="shared" si="18"/>
        <v>3801.4500000000003</v>
      </c>
      <c r="G248" s="36"/>
      <c r="H248" s="36"/>
      <c r="I248" s="111"/>
      <c r="J248" s="36"/>
      <c r="K248" s="36">
        <f t="shared" si="20"/>
        <v>3801.4500000000003</v>
      </c>
      <c r="L248" s="36">
        <v>257.13</v>
      </c>
      <c r="M248" s="160">
        <v>56.75</v>
      </c>
      <c r="N248" s="36">
        <f>F248*0.01</f>
        <v>38.014500000000005</v>
      </c>
      <c r="O248" s="36"/>
      <c r="P248" s="36">
        <f t="shared" si="21"/>
        <v>351.89449999999999</v>
      </c>
      <c r="Q248" s="160">
        <f t="shared" si="19"/>
        <v>3449.5555000000004</v>
      </c>
    </row>
    <row r="249" spans="1:17" s="38" customFormat="1" ht="79.349999999999994" customHeight="1" x14ac:dyDescent="0.25">
      <c r="A249" s="233" t="s">
        <v>333</v>
      </c>
      <c r="B249" s="12" t="s">
        <v>390</v>
      </c>
      <c r="C249" s="12">
        <v>240</v>
      </c>
      <c r="D249" s="160">
        <v>329.26</v>
      </c>
      <c r="E249" s="37">
        <v>15</v>
      </c>
      <c r="F249" s="105">
        <f t="shared" si="18"/>
        <v>4938.8999999999996</v>
      </c>
      <c r="G249" s="36"/>
      <c r="H249" s="36"/>
      <c r="I249" s="111"/>
      <c r="J249" s="36"/>
      <c r="K249" s="36">
        <f t="shared" si="20"/>
        <v>4938.8999999999996</v>
      </c>
      <c r="L249" s="36">
        <v>380.89</v>
      </c>
      <c r="M249" s="160">
        <v>56.75</v>
      </c>
      <c r="N249" s="36">
        <f>F249*0.01</f>
        <v>49.388999999999996</v>
      </c>
      <c r="O249" s="36"/>
      <c r="P249" s="36">
        <f t="shared" si="21"/>
        <v>487.029</v>
      </c>
      <c r="Q249" s="160">
        <f t="shared" si="19"/>
        <v>4451.8709999999992</v>
      </c>
    </row>
    <row r="250" spans="1:17" s="38" customFormat="1" ht="79.349999999999994" customHeight="1" x14ac:dyDescent="0.25">
      <c r="A250" s="233"/>
      <c r="B250" s="20" t="s">
        <v>258</v>
      </c>
      <c r="C250" s="12">
        <v>241</v>
      </c>
      <c r="D250" s="160">
        <v>329.26</v>
      </c>
      <c r="E250" s="37">
        <v>15</v>
      </c>
      <c r="F250" s="105">
        <f t="shared" si="18"/>
        <v>4938.8999999999996</v>
      </c>
      <c r="G250" s="36"/>
      <c r="H250" s="36"/>
      <c r="I250" s="111"/>
      <c r="J250" s="36"/>
      <c r="K250" s="36">
        <f t="shared" si="20"/>
        <v>4938.8999999999996</v>
      </c>
      <c r="L250" s="36">
        <v>380.89</v>
      </c>
      <c r="M250" s="160">
        <v>56.75</v>
      </c>
      <c r="N250" s="36">
        <f>F250*0.01</f>
        <v>49.388999999999996</v>
      </c>
      <c r="O250" s="36"/>
      <c r="P250" s="36">
        <f t="shared" si="21"/>
        <v>487.029</v>
      </c>
      <c r="Q250" s="160">
        <f t="shared" si="19"/>
        <v>4451.8709999999992</v>
      </c>
    </row>
    <row r="251" spans="1:17" s="38" customFormat="1" ht="79.349999999999994" customHeight="1" x14ac:dyDescent="0.25">
      <c r="A251" s="62" t="s">
        <v>334</v>
      </c>
      <c r="B251" s="12" t="s">
        <v>220</v>
      </c>
      <c r="C251" s="12">
        <v>242</v>
      </c>
      <c r="D251" s="160">
        <v>295.26</v>
      </c>
      <c r="E251" s="37">
        <v>15</v>
      </c>
      <c r="F251" s="105">
        <f t="shared" si="18"/>
        <v>4428.8999999999996</v>
      </c>
      <c r="G251" s="36"/>
      <c r="H251" s="36"/>
      <c r="I251" s="111"/>
      <c r="J251" s="36"/>
      <c r="K251" s="36">
        <f t="shared" si="20"/>
        <v>4428.8999999999996</v>
      </c>
      <c r="L251" s="36">
        <v>325.39999999999998</v>
      </c>
      <c r="M251" s="160"/>
      <c r="N251" s="46">
        <f>F251*0.01</f>
        <v>44.288999999999994</v>
      </c>
      <c r="O251" s="36"/>
      <c r="P251" s="36">
        <f t="shared" si="21"/>
        <v>369.68899999999996</v>
      </c>
      <c r="Q251" s="160">
        <f t="shared" si="19"/>
        <v>4059.2109999999998</v>
      </c>
    </row>
    <row r="252" spans="1:17" s="38" customFormat="1" ht="79.349999999999994" customHeight="1" x14ac:dyDescent="0.25">
      <c r="A252" s="62" t="s">
        <v>335</v>
      </c>
      <c r="B252" s="12" t="s">
        <v>578</v>
      </c>
      <c r="C252" s="12">
        <v>243</v>
      </c>
      <c r="D252" s="160">
        <v>254.5</v>
      </c>
      <c r="E252" s="37">
        <v>15</v>
      </c>
      <c r="F252" s="105">
        <f t="shared" si="18"/>
        <v>3817.5</v>
      </c>
      <c r="G252" s="36"/>
      <c r="H252" s="36"/>
      <c r="I252" s="111"/>
      <c r="J252" s="36"/>
      <c r="K252" s="36">
        <f t="shared" si="20"/>
        <v>3817.5</v>
      </c>
      <c r="L252" s="36">
        <v>258.88</v>
      </c>
      <c r="M252" s="160"/>
      <c r="N252" s="36"/>
      <c r="O252" s="36"/>
      <c r="P252" s="36">
        <f t="shared" si="21"/>
        <v>258.88</v>
      </c>
      <c r="Q252" s="160">
        <f t="shared" si="19"/>
        <v>3558.62</v>
      </c>
    </row>
    <row r="253" spans="1:17" s="38" customFormat="1" ht="79.349999999999994" customHeight="1" x14ac:dyDescent="0.25">
      <c r="A253" s="70" t="s">
        <v>336</v>
      </c>
      <c r="B253" s="12" t="s">
        <v>224</v>
      </c>
      <c r="C253" s="12">
        <v>244</v>
      </c>
      <c r="D253" s="160">
        <v>252.43</v>
      </c>
      <c r="E253" s="37">
        <v>15</v>
      </c>
      <c r="F253" s="105">
        <f t="shared" si="18"/>
        <v>3786.4500000000003</v>
      </c>
      <c r="G253" s="36"/>
      <c r="H253" s="36"/>
      <c r="I253" s="111"/>
      <c r="J253" s="36"/>
      <c r="K253" s="36">
        <f t="shared" si="20"/>
        <v>3786.4500000000003</v>
      </c>
      <c r="L253" s="36">
        <v>255.5</v>
      </c>
      <c r="M253" s="160">
        <v>56.75</v>
      </c>
      <c r="N253" s="36">
        <f>F253*0.01</f>
        <v>37.864500000000007</v>
      </c>
      <c r="O253" s="36"/>
      <c r="P253" s="36">
        <f t="shared" si="21"/>
        <v>350.11450000000002</v>
      </c>
      <c r="Q253" s="160">
        <f t="shared" si="19"/>
        <v>3436.3355000000001</v>
      </c>
    </row>
    <row r="254" spans="1:17" s="38" customFormat="1" ht="79.349999999999994" customHeight="1" x14ac:dyDescent="0.25">
      <c r="A254" s="62" t="s">
        <v>337</v>
      </c>
      <c r="B254" s="12" t="s">
        <v>222</v>
      </c>
      <c r="C254" s="12">
        <v>245</v>
      </c>
      <c r="D254" s="160">
        <v>242.76</v>
      </c>
      <c r="E254" s="37">
        <v>15</v>
      </c>
      <c r="F254" s="105">
        <f t="shared" si="18"/>
        <v>3641.3999999999996</v>
      </c>
      <c r="G254" s="36"/>
      <c r="H254" s="36"/>
      <c r="I254" s="111"/>
      <c r="J254" s="36"/>
      <c r="K254" s="36">
        <f t="shared" si="20"/>
        <v>3641.3999999999996</v>
      </c>
      <c r="L254" s="36">
        <v>132.35</v>
      </c>
      <c r="M254" s="160">
        <v>56.75</v>
      </c>
      <c r="N254" s="36">
        <f>F254*0.01</f>
        <v>36.413999999999994</v>
      </c>
      <c r="O254" s="36"/>
      <c r="P254" s="36">
        <f t="shared" si="21"/>
        <v>225.51399999999998</v>
      </c>
      <c r="Q254" s="160">
        <f t="shared" si="19"/>
        <v>3415.8859999999995</v>
      </c>
    </row>
    <row r="255" spans="1:17" s="38" customFormat="1" ht="79.349999999999994" customHeight="1" x14ac:dyDescent="0.25">
      <c r="A255" s="69" t="s">
        <v>338</v>
      </c>
      <c r="B255" s="20" t="s">
        <v>226</v>
      </c>
      <c r="C255" s="12">
        <v>246</v>
      </c>
      <c r="D255" s="160">
        <v>236.9</v>
      </c>
      <c r="E255" s="37">
        <v>15</v>
      </c>
      <c r="F255" s="105">
        <f t="shared" si="18"/>
        <v>3553.5</v>
      </c>
      <c r="G255" s="36"/>
      <c r="H255" s="36"/>
      <c r="I255" s="111"/>
      <c r="J255" s="36"/>
      <c r="K255" s="36">
        <f t="shared" si="20"/>
        <v>3553.5</v>
      </c>
      <c r="L255" s="36">
        <v>122.78</v>
      </c>
      <c r="M255" s="160">
        <v>56.75</v>
      </c>
      <c r="N255" s="36"/>
      <c r="O255" s="36"/>
      <c r="P255" s="36">
        <f t="shared" si="21"/>
        <v>179.53</v>
      </c>
      <c r="Q255" s="160">
        <f t="shared" si="19"/>
        <v>3373.97</v>
      </c>
    </row>
    <row r="256" spans="1:17" s="38" customFormat="1" ht="79.349999999999994" customHeight="1" x14ac:dyDescent="0.25">
      <c r="A256" s="239" t="s">
        <v>339</v>
      </c>
      <c r="B256" s="12" t="s">
        <v>583</v>
      </c>
      <c r="C256" s="12">
        <v>247</v>
      </c>
      <c r="D256" s="160">
        <v>224.33</v>
      </c>
      <c r="E256" s="37">
        <v>15</v>
      </c>
      <c r="F256" s="105">
        <f t="shared" si="18"/>
        <v>3364.9500000000003</v>
      </c>
      <c r="G256" s="36"/>
      <c r="H256" s="36"/>
      <c r="I256" s="111"/>
      <c r="J256" s="36"/>
      <c r="K256" s="36">
        <f t="shared" si="20"/>
        <v>3364.9500000000003</v>
      </c>
      <c r="L256" s="36">
        <v>84.54</v>
      </c>
      <c r="M256" s="160"/>
      <c r="N256" s="36"/>
      <c r="O256" s="36"/>
      <c r="P256" s="36">
        <f t="shared" si="21"/>
        <v>84.54</v>
      </c>
      <c r="Q256" s="160">
        <f t="shared" si="19"/>
        <v>3280.4100000000003</v>
      </c>
    </row>
    <row r="257" spans="1:17" s="38" customFormat="1" ht="79.349999999999994" customHeight="1" x14ac:dyDescent="0.25">
      <c r="A257" s="239"/>
      <c r="B257" s="12" t="s">
        <v>223</v>
      </c>
      <c r="C257" s="12">
        <v>248</v>
      </c>
      <c r="D257" s="160">
        <v>224.33</v>
      </c>
      <c r="E257" s="37">
        <v>15</v>
      </c>
      <c r="F257" s="105">
        <f t="shared" si="18"/>
        <v>3364.9500000000003</v>
      </c>
      <c r="G257" s="36"/>
      <c r="H257" s="36"/>
      <c r="I257" s="111"/>
      <c r="J257" s="36"/>
      <c r="K257" s="36">
        <f t="shared" si="20"/>
        <v>3364.9500000000003</v>
      </c>
      <c r="L257" s="36">
        <v>84.54</v>
      </c>
      <c r="M257" s="160"/>
      <c r="N257" s="36"/>
      <c r="O257" s="36"/>
      <c r="P257" s="36">
        <f t="shared" si="21"/>
        <v>84.54</v>
      </c>
      <c r="Q257" s="160">
        <f t="shared" si="19"/>
        <v>3280.4100000000003</v>
      </c>
    </row>
    <row r="258" spans="1:17" s="38" customFormat="1" ht="79.349999999999994" customHeight="1" x14ac:dyDescent="0.25">
      <c r="A258" s="239"/>
      <c r="B258" s="12" t="s">
        <v>229</v>
      </c>
      <c r="C258" s="12">
        <v>249</v>
      </c>
      <c r="D258" s="160">
        <v>224.33</v>
      </c>
      <c r="E258" s="37">
        <v>15</v>
      </c>
      <c r="F258" s="105">
        <f t="shared" si="18"/>
        <v>3364.9500000000003</v>
      </c>
      <c r="G258" s="36"/>
      <c r="H258" s="36"/>
      <c r="I258" s="111"/>
      <c r="J258" s="36"/>
      <c r="K258" s="36">
        <f t="shared" si="20"/>
        <v>3364.9500000000003</v>
      </c>
      <c r="L258" s="36">
        <v>84.54</v>
      </c>
      <c r="M258" s="160"/>
      <c r="N258" s="36"/>
      <c r="O258" s="36"/>
      <c r="P258" s="36">
        <f t="shared" si="21"/>
        <v>84.54</v>
      </c>
      <c r="Q258" s="160">
        <f t="shared" si="19"/>
        <v>3280.4100000000003</v>
      </c>
    </row>
    <row r="259" spans="1:17" s="38" customFormat="1" ht="79.349999999999994" customHeight="1" x14ac:dyDescent="0.25">
      <c r="A259" s="62" t="s">
        <v>340</v>
      </c>
      <c r="B259" s="12" t="s">
        <v>227</v>
      </c>
      <c r="C259" s="12">
        <v>250</v>
      </c>
      <c r="D259" s="160">
        <v>224.3</v>
      </c>
      <c r="E259" s="37">
        <v>15</v>
      </c>
      <c r="F259" s="105">
        <f t="shared" si="18"/>
        <v>3364.5</v>
      </c>
      <c r="G259" s="36"/>
      <c r="H259" s="36"/>
      <c r="I259" s="111"/>
      <c r="J259" s="36"/>
      <c r="K259" s="36">
        <f t="shared" si="20"/>
        <v>3364.5</v>
      </c>
      <c r="L259" s="36">
        <v>84.49</v>
      </c>
      <c r="M259" s="160"/>
      <c r="N259" s="36">
        <f>F259*0.01</f>
        <v>33.645000000000003</v>
      </c>
      <c r="O259" s="36"/>
      <c r="P259" s="36">
        <f t="shared" si="21"/>
        <v>118.13499999999999</v>
      </c>
      <c r="Q259" s="160">
        <f t="shared" si="19"/>
        <v>3246.3649999999998</v>
      </c>
    </row>
    <row r="260" spans="1:17" s="38" customFormat="1" ht="79.349999999999994" customHeight="1" x14ac:dyDescent="0.25">
      <c r="A260" s="62" t="s">
        <v>341</v>
      </c>
      <c r="B260" s="12" t="s">
        <v>228</v>
      </c>
      <c r="C260" s="12">
        <v>251</v>
      </c>
      <c r="D260" s="160">
        <v>224.3</v>
      </c>
      <c r="E260" s="37">
        <v>15</v>
      </c>
      <c r="F260" s="105">
        <f t="shared" si="18"/>
        <v>3364.5</v>
      </c>
      <c r="G260" s="36"/>
      <c r="H260" s="36"/>
      <c r="I260" s="111"/>
      <c r="J260" s="36"/>
      <c r="K260" s="36">
        <f t="shared" si="20"/>
        <v>3364.5</v>
      </c>
      <c r="L260" s="36">
        <v>84.49</v>
      </c>
      <c r="M260" s="160">
        <v>56.75</v>
      </c>
      <c r="N260" s="36">
        <f>F260*0.01</f>
        <v>33.645000000000003</v>
      </c>
      <c r="O260" s="36"/>
      <c r="P260" s="36">
        <f t="shared" si="21"/>
        <v>174.88500000000002</v>
      </c>
      <c r="Q260" s="160">
        <f t="shared" si="19"/>
        <v>3189.6149999999998</v>
      </c>
    </row>
    <row r="261" spans="1:17" s="38" customFormat="1" ht="79.349999999999994" customHeight="1" x14ac:dyDescent="0.25">
      <c r="A261" s="65" t="s">
        <v>102</v>
      </c>
      <c r="B261" s="12" t="s">
        <v>442</v>
      </c>
      <c r="C261" s="12">
        <v>252</v>
      </c>
      <c r="D261" s="160">
        <v>687.4</v>
      </c>
      <c r="E261" s="37">
        <v>15</v>
      </c>
      <c r="F261" s="105">
        <f t="shared" si="18"/>
        <v>10311</v>
      </c>
      <c r="G261" s="36"/>
      <c r="H261" s="36"/>
      <c r="I261" s="111"/>
      <c r="J261" s="36"/>
      <c r="K261" s="36">
        <f t="shared" si="20"/>
        <v>10311</v>
      </c>
      <c r="L261" s="36">
        <v>1379.4</v>
      </c>
      <c r="M261" s="160"/>
      <c r="N261" s="36"/>
      <c r="O261" s="36"/>
      <c r="P261" s="36">
        <f t="shared" si="21"/>
        <v>1379.4</v>
      </c>
      <c r="Q261" s="160">
        <f t="shared" si="19"/>
        <v>8931.6</v>
      </c>
    </row>
    <row r="262" spans="1:17" s="38" customFormat="1" ht="79.349999999999994" customHeight="1" x14ac:dyDescent="0.25">
      <c r="A262" s="65" t="s">
        <v>309</v>
      </c>
      <c r="B262" s="12" t="s">
        <v>534</v>
      </c>
      <c r="C262" s="12">
        <v>253</v>
      </c>
      <c r="D262" s="160">
        <v>468.63</v>
      </c>
      <c r="E262" s="37">
        <v>15</v>
      </c>
      <c r="F262" s="105">
        <f t="shared" si="18"/>
        <v>7029.45</v>
      </c>
      <c r="G262" s="36"/>
      <c r="H262" s="36"/>
      <c r="I262" s="111"/>
      <c r="J262" s="36"/>
      <c r="K262" s="36">
        <f t="shared" si="20"/>
        <v>7029.45</v>
      </c>
      <c r="L262" s="36">
        <v>699.54</v>
      </c>
      <c r="M262" s="160"/>
      <c r="N262" s="36"/>
      <c r="O262" s="36"/>
      <c r="P262" s="36">
        <f t="shared" si="21"/>
        <v>699.54</v>
      </c>
      <c r="Q262" s="160">
        <f t="shared" si="19"/>
        <v>6329.91</v>
      </c>
    </row>
    <row r="263" spans="1:17" s="38" customFormat="1" ht="79.349999999999994" customHeight="1" x14ac:dyDescent="0.25">
      <c r="A263" s="233" t="s">
        <v>310</v>
      </c>
      <c r="B263" s="12" t="s">
        <v>42</v>
      </c>
      <c r="C263" s="12">
        <v>254</v>
      </c>
      <c r="D263" s="160">
        <v>252.43</v>
      </c>
      <c r="E263" s="37"/>
      <c r="F263" s="105">
        <f t="shared" si="18"/>
        <v>0</v>
      </c>
      <c r="G263" s="36"/>
      <c r="H263" s="36"/>
      <c r="I263" s="111"/>
      <c r="J263" s="36"/>
      <c r="K263" s="36">
        <f t="shared" si="20"/>
        <v>0</v>
      </c>
      <c r="L263" s="36"/>
      <c r="M263" s="160"/>
      <c r="N263" s="36">
        <f>F263*0.01</f>
        <v>0</v>
      </c>
      <c r="O263" s="36"/>
      <c r="P263" s="36">
        <f t="shared" si="21"/>
        <v>0</v>
      </c>
      <c r="Q263" s="160">
        <f t="shared" si="19"/>
        <v>0</v>
      </c>
    </row>
    <row r="264" spans="1:17" s="38" customFormat="1" ht="79.349999999999994" customHeight="1" x14ac:dyDescent="0.25">
      <c r="A264" s="233"/>
      <c r="B264" s="12" t="s">
        <v>601</v>
      </c>
      <c r="C264" s="12">
        <v>255</v>
      </c>
      <c r="D264" s="160">
        <v>252.43</v>
      </c>
      <c r="E264" s="37">
        <v>15</v>
      </c>
      <c r="F264" s="105">
        <f t="shared" si="18"/>
        <v>3786.4500000000003</v>
      </c>
      <c r="G264" s="36"/>
      <c r="H264" s="36"/>
      <c r="I264" s="111"/>
      <c r="J264" s="36"/>
      <c r="K264" s="36">
        <f t="shared" si="20"/>
        <v>3786.4500000000003</v>
      </c>
      <c r="L264" s="36">
        <v>255.5</v>
      </c>
      <c r="M264" s="160">
        <v>56.75</v>
      </c>
      <c r="N264" s="36">
        <f>F264*0.01</f>
        <v>37.864500000000007</v>
      </c>
      <c r="O264" s="36"/>
      <c r="P264" s="36">
        <f t="shared" si="21"/>
        <v>350.11450000000002</v>
      </c>
      <c r="Q264" s="160">
        <f t="shared" si="19"/>
        <v>3436.3355000000001</v>
      </c>
    </row>
    <row r="265" spans="1:17" s="38" customFormat="1" ht="79.349999999999994" customHeight="1" x14ac:dyDescent="0.25">
      <c r="A265" s="233"/>
      <c r="B265" s="12" t="s">
        <v>311</v>
      </c>
      <c r="C265" s="12">
        <v>256</v>
      </c>
      <c r="D265" s="160">
        <v>252.43</v>
      </c>
      <c r="E265" s="37">
        <v>15</v>
      </c>
      <c r="F265" s="105">
        <f t="shared" si="18"/>
        <v>3786.4500000000003</v>
      </c>
      <c r="G265" s="36"/>
      <c r="H265" s="36"/>
      <c r="I265" s="111"/>
      <c r="J265" s="36"/>
      <c r="K265" s="36">
        <f t="shared" si="20"/>
        <v>3786.4500000000003</v>
      </c>
      <c r="L265" s="36">
        <v>255.5</v>
      </c>
      <c r="M265" s="160">
        <v>56.75</v>
      </c>
      <c r="N265" s="36">
        <f>F265*0.01</f>
        <v>37.864500000000007</v>
      </c>
      <c r="O265" s="36"/>
      <c r="P265" s="36">
        <f t="shared" si="21"/>
        <v>350.11450000000002</v>
      </c>
      <c r="Q265" s="160">
        <f t="shared" si="19"/>
        <v>3436.3355000000001</v>
      </c>
    </row>
    <row r="266" spans="1:17" s="38" customFormat="1" ht="79.349999999999994" customHeight="1" x14ac:dyDescent="0.25">
      <c r="A266" s="65" t="s">
        <v>516</v>
      </c>
      <c r="B266" s="12" t="s">
        <v>392</v>
      </c>
      <c r="C266" s="12">
        <v>257</v>
      </c>
      <c r="D266" s="160">
        <v>308.16000000000003</v>
      </c>
      <c r="E266" s="37">
        <v>15</v>
      </c>
      <c r="F266" s="105">
        <f t="shared" si="18"/>
        <v>4622.4000000000005</v>
      </c>
      <c r="G266" s="36"/>
      <c r="H266" s="36"/>
      <c r="I266" s="111"/>
      <c r="J266" s="36"/>
      <c r="K266" s="36">
        <f t="shared" si="20"/>
        <v>4622.4000000000005</v>
      </c>
      <c r="L266" s="36">
        <v>346.45</v>
      </c>
      <c r="M266" s="160"/>
      <c r="N266" s="36"/>
      <c r="O266" s="36"/>
      <c r="P266" s="36">
        <f t="shared" si="21"/>
        <v>346.45</v>
      </c>
      <c r="Q266" s="160">
        <f t="shared" si="19"/>
        <v>4275.9500000000007</v>
      </c>
    </row>
    <row r="267" spans="1:17" s="38" customFormat="1" ht="79.349999999999994" customHeight="1" x14ac:dyDescent="0.25">
      <c r="A267" s="65" t="s">
        <v>103</v>
      </c>
      <c r="B267" s="12" t="s">
        <v>181</v>
      </c>
      <c r="C267" s="12">
        <v>258</v>
      </c>
      <c r="D267" s="160">
        <v>408.13</v>
      </c>
      <c r="E267" s="37">
        <v>15</v>
      </c>
      <c r="F267" s="105">
        <f t="shared" si="18"/>
        <v>6121.95</v>
      </c>
      <c r="G267" s="36"/>
      <c r="H267" s="36"/>
      <c r="I267" s="111"/>
      <c r="J267" s="36"/>
      <c r="K267" s="36">
        <f t="shared" si="20"/>
        <v>6121.95</v>
      </c>
      <c r="L267" s="36">
        <v>541.91999999999996</v>
      </c>
      <c r="M267" s="160"/>
      <c r="N267" s="36"/>
      <c r="O267" s="36"/>
      <c r="P267" s="36">
        <f t="shared" si="21"/>
        <v>541.91999999999996</v>
      </c>
      <c r="Q267" s="160">
        <f t="shared" si="19"/>
        <v>5580.03</v>
      </c>
    </row>
    <row r="268" spans="1:17" s="38" customFormat="1" ht="79.349999999999994" customHeight="1" x14ac:dyDescent="0.25">
      <c r="A268" s="233" t="s">
        <v>312</v>
      </c>
      <c r="B268" s="12" t="s">
        <v>472</v>
      </c>
      <c r="C268" s="12">
        <v>259</v>
      </c>
      <c r="D268" s="160">
        <v>339.46</v>
      </c>
      <c r="E268" s="37">
        <v>15</v>
      </c>
      <c r="F268" s="105">
        <f t="shared" si="18"/>
        <v>5091.8999999999996</v>
      </c>
      <c r="G268" s="36"/>
      <c r="H268" s="36"/>
      <c r="I268" s="111"/>
      <c r="J268" s="36"/>
      <c r="K268" s="36">
        <f t="shared" si="20"/>
        <v>5091.8999999999996</v>
      </c>
      <c r="L268" s="36">
        <v>397.54</v>
      </c>
      <c r="M268" s="160"/>
      <c r="N268" s="36"/>
      <c r="O268" s="36"/>
      <c r="P268" s="36">
        <f t="shared" si="21"/>
        <v>397.54</v>
      </c>
      <c r="Q268" s="160">
        <f t="shared" si="19"/>
        <v>4694.3599999999997</v>
      </c>
    </row>
    <row r="269" spans="1:17" s="38" customFormat="1" ht="79.349999999999994" customHeight="1" x14ac:dyDescent="0.25">
      <c r="A269" s="233"/>
      <c r="B269" s="12" t="s">
        <v>470</v>
      </c>
      <c r="C269" s="12">
        <v>260</v>
      </c>
      <c r="D269" s="160">
        <v>339.46</v>
      </c>
      <c r="E269" s="37">
        <v>15</v>
      </c>
      <c r="F269" s="105">
        <f t="shared" si="18"/>
        <v>5091.8999999999996</v>
      </c>
      <c r="G269" s="36"/>
      <c r="H269" s="36"/>
      <c r="I269" s="111"/>
      <c r="J269" s="36"/>
      <c r="K269" s="36">
        <f t="shared" si="20"/>
        <v>5091.8999999999996</v>
      </c>
      <c r="L269" s="36">
        <v>397.54</v>
      </c>
      <c r="M269" s="160"/>
      <c r="N269" s="36"/>
      <c r="O269" s="36"/>
      <c r="P269" s="36">
        <f t="shared" si="21"/>
        <v>397.54</v>
      </c>
      <c r="Q269" s="160">
        <f t="shared" si="19"/>
        <v>4694.3599999999997</v>
      </c>
    </row>
    <row r="270" spans="1:17" s="38" customFormat="1" ht="79.349999999999994" customHeight="1" x14ac:dyDescent="0.25">
      <c r="A270" s="65" t="s">
        <v>313</v>
      </c>
      <c r="B270" s="12" t="s">
        <v>594</v>
      </c>
      <c r="C270" s="12">
        <v>261</v>
      </c>
      <c r="D270" s="160">
        <v>365.3</v>
      </c>
      <c r="E270" s="37">
        <v>15</v>
      </c>
      <c r="F270" s="105">
        <f t="shared" si="18"/>
        <v>5479.5</v>
      </c>
      <c r="G270" s="36"/>
      <c r="H270" s="36"/>
      <c r="I270" s="111"/>
      <c r="J270" s="36"/>
      <c r="K270" s="36">
        <f t="shared" si="20"/>
        <v>5479.5</v>
      </c>
      <c r="L270" s="36">
        <v>439.71</v>
      </c>
      <c r="M270" s="160"/>
      <c r="N270" s="36">
        <f>F270*0.01</f>
        <v>54.795000000000002</v>
      </c>
      <c r="O270" s="36"/>
      <c r="P270" s="36">
        <f t="shared" si="21"/>
        <v>494.505</v>
      </c>
      <c r="Q270" s="160">
        <f t="shared" si="19"/>
        <v>4984.9949999999999</v>
      </c>
    </row>
    <row r="271" spans="1:17" s="38" customFormat="1" ht="79.349999999999994" customHeight="1" x14ac:dyDescent="0.25">
      <c r="A271" s="65" t="s">
        <v>314</v>
      </c>
      <c r="B271" s="12" t="s">
        <v>182</v>
      </c>
      <c r="C271" s="12">
        <v>262</v>
      </c>
      <c r="D271" s="160">
        <v>411.33</v>
      </c>
      <c r="E271" s="37">
        <v>15</v>
      </c>
      <c r="F271" s="105">
        <f t="shared" si="18"/>
        <v>6169.95</v>
      </c>
      <c r="G271" s="36"/>
      <c r="H271" s="36"/>
      <c r="I271" s="111"/>
      <c r="J271" s="36"/>
      <c r="K271" s="36">
        <f t="shared" si="20"/>
        <v>6169.95</v>
      </c>
      <c r="L271" s="36">
        <v>549.6</v>
      </c>
      <c r="M271" s="160"/>
      <c r="N271" s="36"/>
      <c r="O271" s="36"/>
      <c r="P271" s="36">
        <f t="shared" si="21"/>
        <v>549.6</v>
      </c>
      <c r="Q271" s="160">
        <f t="shared" si="19"/>
        <v>5620.3499999999995</v>
      </c>
    </row>
    <row r="272" spans="1:17" s="38" customFormat="1" ht="79.349999999999994" customHeight="1" x14ac:dyDescent="0.25">
      <c r="A272" s="65" t="s">
        <v>315</v>
      </c>
      <c r="B272" s="12" t="s">
        <v>538</v>
      </c>
      <c r="C272" s="12">
        <v>263</v>
      </c>
      <c r="D272" s="160">
        <v>227.6</v>
      </c>
      <c r="E272" s="37">
        <v>15</v>
      </c>
      <c r="F272" s="105">
        <f t="shared" si="18"/>
        <v>3414</v>
      </c>
      <c r="G272" s="36"/>
      <c r="H272" s="36"/>
      <c r="I272" s="111"/>
      <c r="J272" s="36"/>
      <c r="K272" s="36">
        <f t="shared" si="20"/>
        <v>3414</v>
      </c>
      <c r="L272" s="36">
        <v>89.88</v>
      </c>
      <c r="M272" s="160"/>
      <c r="N272" s="36"/>
      <c r="O272" s="36"/>
      <c r="P272" s="36">
        <f t="shared" si="21"/>
        <v>89.88</v>
      </c>
      <c r="Q272" s="160">
        <f t="shared" si="19"/>
        <v>3324.12</v>
      </c>
    </row>
    <row r="273" spans="1:17" s="38" customFormat="1" ht="79.349999999999994" customHeight="1" x14ac:dyDescent="0.25">
      <c r="A273" s="233" t="s">
        <v>323</v>
      </c>
      <c r="B273" s="12" t="s">
        <v>551</v>
      </c>
      <c r="C273" s="12">
        <v>264</v>
      </c>
      <c r="D273" s="160">
        <v>228.73</v>
      </c>
      <c r="E273" s="37">
        <v>15</v>
      </c>
      <c r="F273" s="105">
        <f t="shared" si="18"/>
        <v>3430.95</v>
      </c>
      <c r="G273" s="36"/>
      <c r="H273" s="36"/>
      <c r="I273" s="111"/>
      <c r="J273" s="36"/>
      <c r="K273" s="36">
        <f t="shared" si="20"/>
        <v>3430.95</v>
      </c>
      <c r="L273" s="36">
        <v>91.72</v>
      </c>
      <c r="M273" s="160"/>
      <c r="N273" s="36"/>
      <c r="O273" s="36"/>
      <c r="P273" s="36">
        <f t="shared" si="21"/>
        <v>91.72</v>
      </c>
      <c r="Q273" s="160">
        <f t="shared" si="19"/>
        <v>3339.23</v>
      </c>
    </row>
    <row r="274" spans="1:17" s="38" customFormat="1" ht="79.349999999999994" customHeight="1" x14ac:dyDescent="0.25">
      <c r="A274" s="233"/>
      <c r="B274" s="12" t="s">
        <v>680</v>
      </c>
      <c r="C274" s="12">
        <v>265</v>
      </c>
      <c r="D274" s="160">
        <v>228.73</v>
      </c>
      <c r="E274" s="24">
        <v>15</v>
      </c>
      <c r="F274" s="105">
        <f t="shared" si="18"/>
        <v>3430.95</v>
      </c>
      <c r="G274" s="40"/>
      <c r="H274" s="13"/>
      <c r="I274" s="111"/>
      <c r="J274" s="13"/>
      <c r="K274" s="36">
        <f t="shared" si="20"/>
        <v>3430.95</v>
      </c>
      <c r="L274" s="36">
        <v>91.72</v>
      </c>
      <c r="M274" s="160"/>
      <c r="N274" s="36"/>
      <c r="O274" s="36"/>
      <c r="P274" s="36">
        <f t="shared" si="21"/>
        <v>91.72</v>
      </c>
      <c r="Q274" s="160">
        <f>K274-P274</f>
        <v>3339.23</v>
      </c>
    </row>
    <row r="275" spans="1:17" s="38" customFormat="1" ht="79.349999999999994" customHeight="1" x14ac:dyDescent="0.25">
      <c r="A275" s="62" t="s">
        <v>64</v>
      </c>
      <c r="B275" s="44" t="s">
        <v>183</v>
      </c>
      <c r="C275" s="12">
        <v>266</v>
      </c>
      <c r="D275" s="160">
        <v>316.06</v>
      </c>
      <c r="E275" s="37">
        <v>15</v>
      </c>
      <c r="F275" s="105">
        <f t="shared" si="18"/>
        <v>4740.8999999999996</v>
      </c>
      <c r="G275" s="36"/>
      <c r="H275" s="36"/>
      <c r="I275" s="111"/>
      <c r="J275" s="36"/>
      <c r="K275" s="36">
        <f t="shared" si="20"/>
        <v>4740.8999999999996</v>
      </c>
      <c r="L275" s="36">
        <v>359.35</v>
      </c>
      <c r="M275" s="160">
        <v>56.75</v>
      </c>
      <c r="N275" s="36">
        <f>F275*0.01</f>
        <v>47.408999999999999</v>
      </c>
      <c r="O275" s="36"/>
      <c r="P275" s="36">
        <f t="shared" si="21"/>
        <v>463.50900000000001</v>
      </c>
      <c r="Q275" s="160">
        <f t="shared" ref="Q275:Q299" si="22">K275-P275</f>
        <v>4277.3909999999996</v>
      </c>
    </row>
    <row r="276" spans="1:17" s="38" customFormat="1" ht="79.349999999999994" customHeight="1" x14ac:dyDescent="0.25">
      <c r="A276" s="65" t="s">
        <v>316</v>
      </c>
      <c r="B276" s="12" t="s">
        <v>185</v>
      </c>
      <c r="C276" s="12">
        <v>267</v>
      </c>
      <c r="D276" s="160">
        <v>290.06</v>
      </c>
      <c r="E276" s="37">
        <v>15</v>
      </c>
      <c r="F276" s="105">
        <f t="shared" ref="F276:F299" si="23">+D276*E276</f>
        <v>4350.8999999999996</v>
      </c>
      <c r="G276" s="36"/>
      <c r="H276" s="36"/>
      <c r="I276" s="111"/>
      <c r="J276" s="36"/>
      <c r="K276" s="36">
        <f t="shared" si="20"/>
        <v>4350.8999999999996</v>
      </c>
      <c r="L276" s="36">
        <v>316.92</v>
      </c>
      <c r="M276" s="160">
        <v>58.15</v>
      </c>
      <c r="N276" s="36">
        <f>F276*0.01</f>
        <v>43.509</v>
      </c>
      <c r="O276" s="36"/>
      <c r="P276" s="36">
        <f t="shared" si="21"/>
        <v>418.57900000000001</v>
      </c>
      <c r="Q276" s="160">
        <f t="shared" si="22"/>
        <v>3932.3209999999995</v>
      </c>
    </row>
    <row r="277" spans="1:17" s="38" customFormat="1" ht="79.349999999999994" customHeight="1" x14ac:dyDescent="0.25">
      <c r="A277" s="65" t="s">
        <v>317</v>
      </c>
      <c r="B277" s="12" t="s">
        <v>184</v>
      </c>
      <c r="C277" s="12">
        <v>268</v>
      </c>
      <c r="D277" s="160">
        <v>285.06</v>
      </c>
      <c r="E277" s="37">
        <v>15</v>
      </c>
      <c r="F277" s="105">
        <f t="shared" si="23"/>
        <v>4275.8999999999996</v>
      </c>
      <c r="G277" s="36"/>
      <c r="H277" s="36"/>
      <c r="I277" s="111"/>
      <c r="J277" s="36"/>
      <c r="K277" s="36">
        <f t="shared" ref="K277:K299" si="24">+F277+G277+H277+J277+I277</f>
        <v>4275.8999999999996</v>
      </c>
      <c r="L277" s="36">
        <v>308.76</v>
      </c>
      <c r="M277" s="160"/>
      <c r="N277" s="36">
        <f>F277*0.01</f>
        <v>42.759</v>
      </c>
      <c r="O277" s="36"/>
      <c r="P277" s="36">
        <f t="shared" ref="P277:P299" si="25">L277+M277+N277+O277</f>
        <v>351.51900000000001</v>
      </c>
      <c r="Q277" s="160">
        <f t="shared" si="22"/>
        <v>3924.3809999999994</v>
      </c>
    </row>
    <row r="278" spans="1:17" s="38" customFormat="1" ht="79.349999999999994" customHeight="1" x14ac:dyDescent="0.25">
      <c r="A278" s="65" t="s">
        <v>318</v>
      </c>
      <c r="B278" s="12" t="s">
        <v>186</v>
      </c>
      <c r="C278" s="12">
        <v>269</v>
      </c>
      <c r="D278" s="160">
        <v>274.16000000000003</v>
      </c>
      <c r="E278" s="37">
        <v>15</v>
      </c>
      <c r="F278" s="105">
        <f t="shared" si="23"/>
        <v>4112.4000000000005</v>
      </c>
      <c r="G278" s="36"/>
      <c r="H278" s="36"/>
      <c r="I278" s="111"/>
      <c r="J278" s="36"/>
      <c r="K278" s="36">
        <f t="shared" si="24"/>
        <v>4112.4000000000005</v>
      </c>
      <c r="L278" s="36">
        <v>290.97000000000003</v>
      </c>
      <c r="M278" s="160"/>
      <c r="N278" s="36"/>
      <c r="O278" s="36"/>
      <c r="P278" s="36">
        <f t="shared" si="25"/>
        <v>290.97000000000003</v>
      </c>
      <c r="Q278" s="160">
        <f t="shared" si="22"/>
        <v>3821.4300000000003</v>
      </c>
    </row>
    <row r="279" spans="1:17" s="38" customFormat="1" ht="79.349999999999994" customHeight="1" x14ac:dyDescent="0.25">
      <c r="A279" s="65" t="s">
        <v>324</v>
      </c>
      <c r="B279" s="12" t="s">
        <v>187</v>
      </c>
      <c r="C279" s="12">
        <v>270</v>
      </c>
      <c r="D279" s="160">
        <v>274.06</v>
      </c>
      <c r="E279" s="37">
        <v>15</v>
      </c>
      <c r="F279" s="105">
        <f t="shared" si="23"/>
        <v>4110.8999999999996</v>
      </c>
      <c r="G279" s="36"/>
      <c r="H279" s="36"/>
      <c r="I279" s="111"/>
      <c r="J279" s="36"/>
      <c r="K279" s="36">
        <f t="shared" si="24"/>
        <v>4110.8999999999996</v>
      </c>
      <c r="L279" s="36">
        <v>290.8</v>
      </c>
      <c r="M279" s="160">
        <v>70.010000000000005</v>
      </c>
      <c r="N279" s="36">
        <f>F279*0.01</f>
        <v>41.108999999999995</v>
      </c>
      <c r="O279" s="36"/>
      <c r="P279" s="36">
        <f t="shared" si="25"/>
        <v>401.91899999999998</v>
      </c>
      <c r="Q279" s="160">
        <f t="shared" si="22"/>
        <v>3708.9809999999998</v>
      </c>
    </row>
    <row r="280" spans="1:17" s="38" customFormat="1" ht="79.349999999999994" customHeight="1" x14ac:dyDescent="0.25">
      <c r="A280" s="65" t="s">
        <v>325</v>
      </c>
      <c r="B280" s="12" t="s">
        <v>565</v>
      </c>
      <c r="C280" s="12">
        <v>271</v>
      </c>
      <c r="D280" s="160">
        <v>263.56</v>
      </c>
      <c r="E280" s="37">
        <v>15</v>
      </c>
      <c r="F280" s="105">
        <f t="shared" si="23"/>
        <v>3953.4</v>
      </c>
      <c r="G280" s="36"/>
      <c r="H280" s="36"/>
      <c r="I280" s="111"/>
      <c r="J280" s="36"/>
      <c r="K280" s="36">
        <f t="shared" si="24"/>
        <v>3953.4</v>
      </c>
      <c r="L280" s="36">
        <v>273.67</v>
      </c>
      <c r="M280" s="160"/>
      <c r="N280" s="36"/>
      <c r="O280" s="36"/>
      <c r="P280" s="36">
        <f t="shared" si="25"/>
        <v>273.67</v>
      </c>
      <c r="Q280" s="160">
        <f t="shared" si="22"/>
        <v>3679.73</v>
      </c>
    </row>
    <row r="281" spans="1:17" s="38" customFormat="1" ht="79.349999999999994" customHeight="1" x14ac:dyDescent="0.25">
      <c r="A281" s="65" t="s">
        <v>326</v>
      </c>
      <c r="B281" s="12" t="s">
        <v>42</v>
      </c>
      <c r="C281" s="12">
        <v>272</v>
      </c>
      <c r="D281" s="160">
        <v>208</v>
      </c>
      <c r="E281" s="37">
        <v>0</v>
      </c>
      <c r="F281" s="105">
        <f t="shared" si="23"/>
        <v>0</v>
      </c>
      <c r="G281" s="36"/>
      <c r="H281" s="36"/>
      <c r="I281" s="111"/>
      <c r="J281" s="36"/>
      <c r="K281" s="36">
        <f t="shared" si="24"/>
        <v>0</v>
      </c>
      <c r="L281" s="36"/>
      <c r="M281" s="160"/>
      <c r="N281" s="36"/>
      <c r="O281" s="36"/>
      <c r="P281" s="36">
        <f t="shared" si="25"/>
        <v>0</v>
      </c>
      <c r="Q281" s="160">
        <f t="shared" si="22"/>
        <v>0</v>
      </c>
    </row>
    <row r="282" spans="1:17" s="38" customFormat="1" ht="79.349999999999994" customHeight="1" x14ac:dyDescent="0.25">
      <c r="A282" s="65" t="s">
        <v>65</v>
      </c>
      <c r="B282" s="12" t="s">
        <v>188</v>
      </c>
      <c r="C282" s="12">
        <v>273</v>
      </c>
      <c r="D282" s="160">
        <v>318.26</v>
      </c>
      <c r="E282" s="37">
        <v>15</v>
      </c>
      <c r="F282" s="105">
        <f t="shared" si="23"/>
        <v>4773.8999999999996</v>
      </c>
      <c r="G282" s="36"/>
      <c r="H282" s="36"/>
      <c r="I282" s="111"/>
      <c r="J282" s="36"/>
      <c r="K282" s="36">
        <f t="shared" si="24"/>
        <v>4773.8999999999996</v>
      </c>
      <c r="L282" s="36">
        <v>362.94</v>
      </c>
      <c r="M282" s="160"/>
      <c r="N282" s="36"/>
      <c r="O282" s="36"/>
      <c r="P282" s="36">
        <f t="shared" si="25"/>
        <v>362.94</v>
      </c>
      <c r="Q282" s="160">
        <f t="shared" si="22"/>
        <v>4410.96</v>
      </c>
    </row>
    <row r="283" spans="1:17" s="38" customFormat="1" ht="79.349999999999994" customHeight="1" x14ac:dyDescent="0.25">
      <c r="A283" s="65" t="s">
        <v>66</v>
      </c>
      <c r="B283" s="12" t="s">
        <v>189</v>
      </c>
      <c r="C283" s="12">
        <v>274</v>
      </c>
      <c r="D283" s="160">
        <v>291.2</v>
      </c>
      <c r="E283" s="37">
        <v>15</v>
      </c>
      <c r="F283" s="105">
        <f t="shared" si="23"/>
        <v>4368</v>
      </c>
      <c r="G283" s="36"/>
      <c r="H283" s="36"/>
      <c r="I283" s="111"/>
      <c r="J283" s="36"/>
      <c r="K283" s="36">
        <f t="shared" si="24"/>
        <v>4368</v>
      </c>
      <c r="L283" s="36">
        <v>318.77999999999997</v>
      </c>
      <c r="M283" s="160">
        <v>56.75</v>
      </c>
      <c r="N283" s="36">
        <f>F283*0.01</f>
        <v>43.68</v>
      </c>
      <c r="O283" s="36"/>
      <c r="P283" s="36">
        <f t="shared" si="25"/>
        <v>419.21</v>
      </c>
      <c r="Q283" s="160">
        <f t="shared" si="22"/>
        <v>3948.79</v>
      </c>
    </row>
    <row r="284" spans="1:17" s="38" customFormat="1" ht="79.349999999999994" customHeight="1" x14ac:dyDescent="0.25">
      <c r="A284" s="65" t="s">
        <v>90</v>
      </c>
      <c r="B284" s="12" t="s">
        <v>190</v>
      </c>
      <c r="C284" s="12">
        <v>275</v>
      </c>
      <c r="D284" s="160">
        <v>218.53</v>
      </c>
      <c r="E284" s="37">
        <v>15</v>
      </c>
      <c r="F284" s="105">
        <f t="shared" si="23"/>
        <v>3277.95</v>
      </c>
      <c r="G284" s="36"/>
      <c r="H284" s="36"/>
      <c r="I284" s="111"/>
      <c r="J284" s="36"/>
      <c r="K284" s="36">
        <f t="shared" si="24"/>
        <v>3277.95</v>
      </c>
      <c r="L284" s="36">
        <v>75.08</v>
      </c>
      <c r="M284" s="160"/>
      <c r="N284" s="36"/>
      <c r="O284" s="36"/>
      <c r="P284" s="36">
        <f t="shared" si="25"/>
        <v>75.08</v>
      </c>
      <c r="Q284" s="160">
        <f t="shared" si="22"/>
        <v>3202.87</v>
      </c>
    </row>
    <row r="285" spans="1:17" s="38" customFormat="1" ht="79.349999999999994" customHeight="1" x14ac:dyDescent="0.25">
      <c r="A285" s="65" t="s">
        <v>67</v>
      </c>
      <c r="B285" s="12" t="s">
        <v>191</v>
      </c>
      <c r="C285" s="12">
        <v>276</v>
      </c>
      <c r="D285" s="160">
        <v>315.86</v>
      </c>
      <c r="E285" s="37">
        <v>15</v>
      </c>
      <c r="F285" s="105">
        <f t="shared" si="23"/>
        <v>4737.9000000000005</v>
      </c>
      <c r="G285" s="36"/>
      <c r="H285" s="36"/>
      <c r="I285" s="111"/>
      <c r="J285" s="36"/>
      <c r="K285" s="36">
        <f t="shared" si="24"/>
        <v>4737.9000000000005</v>
      </c>
      <c r="L285" s="36">
        <v>359.02</v>
      </c>
      <c r="M285" s="160">
        <v>56.75</v>
      </c>
      <c r="N285" s="36">
        <f>F285*0.01</f>
        <v>47.379000000000005</v>
      </c>
      <c r="O285" s="36"/>
      <c r="P285" s="36">
        <f t="shared" si="25"/>
        <v>463.149</v>
      </c>
      <c r="Q285" s="160">
        <f t="shared" si="22"/>
        <v>4274.7510000000002</v>
      </c>
    </row>
    <row r="286" spans="1:17" s="38" customFormat="1" ht="79.349999999999994" customHeight="1" x14ac:dyDescent="0.25">
      <c r="A286" s="65" t="s">
        <v>68</v>
      </c>
      <c r="B286" s="44" t="s">
        <v>192</v>
      </c>
      <c r="C286" s="12">
        <v>277</v>
      </c>
      <c r="D286" s="160">
        <v>239.73</v>
      </c>
      <c r="E286" s="37">
        <v>15</v>
      </c>
      <c r="F286" s="105">
        <f t="shared" si="23"/>
        <v>3595.95</v>
      </c>
      <c r="G286" s="36"/>
      <c r="H286" s="36"/>
      <c r="I286" s="111"/>
      <c r="J286" s="36"/>
      <c r="K286" s="36">
        <f t="shared" si="24"/>
        <v>3595.95</v>
      </c>
      <c r="L286" s="36">
        <v>127.4</v>
      </c>
      <c r="M286" s="160">
        <v>56.75</v>
      </c>
      <c r="N286" s="36">
        <f>F286*0.01</f>
        <v>35.959499999999998</v>
      </c>
      <c r="O286" s="36"/>
      <c r="P286" s="36">
        <f t="shared" si="25"/>
        <v>220.1095</v>
      </c>
      <c r="Q286" s="160">
        <f t="shared" si="22"/>
        <v>3375.8404999999998</v>
      </c>
    </row>
    <row r="287" spans="1:17" s="38" customFormat="1" ht="79.349999999999994" customHeight="1" x14ac:dyDescent="0.25">
      <c r="A287" s="65" t="s">
        <v>319</v>
      </c>
      <c r="B287" s="12" t="s">
        <v>193</v>
      </c>
      <c r="C287" s="12">
        <v>278</v>
      </c>
      <c r="D287" s="160">
        <v>208</v>
      </c>
      <c r="E287" s="37">
        <v>15</v>
      </c>
      <c r="F287" s="105">
        <f t="shared" si="23"/>
        <v>3120</v>
      </c>
      <c r="G287" s="36"/>
      <c r="H287" s="36"/>
      <c r="I287" s="111"/>
      <c r="J287" s="36"/>
      <c r="K287" s="36">
        <f t="shared" si="24"/>
        <v>3120</v>
      </c>
      <c r="L287" s="36">
        <v>58.08</v>
      </c>
      <c r="M287" s="160">
        <v>58.15</v>
      </c>
      <c r="N287" s="36">
        <f>F287*0.01</f>
        <v>31.2</v>
      </c>
      <c r="O287" s="36"/>
      <c r="P287" s="36">
        <f t="shared" si="25"/>
        <v>147.42999999999998</v>
      </c>
      <c r="Q287" s="160">
        <f t="shared" si="22"/>
        <v>2972.57</v>
      </c>
    </row>
    <row r="288" spans="1:17" s="38" customFormat="1" ht="79.349999999999994" customHeight="1" x14ac:dyDescent="0.25">
      <c r="A288" s="62" t="s">
        <v>448</v>
      </c>
      <c r="B288" s="12" t="s">
        <v>447</v>
      </c>
      <c r="C288" s="12">
        <v>279</v>
      </c>
      <c r="D288" s="160">
        <v>896</v>
      </c>
      <c r="E288" s="37">
        <v>15</v>
      </c>
      <c r="F288" s="105">
        <f t="shared" si="23"/>
        <v>13440</v>
      </c>
      <c r="G288" s="36"/>
      <c r="H288" s="36"/>
      <c r="I288" s="111"/>
      <c r="J288" s="36"/>
      <c r="K288" s="36">
        <f t="shared" si="24"/>
        <v>13440</v>
      </c>
      <c r="L288" s="36">
        <v>2047.76</v>
      </c>
      <c r="M288" s="160"/>
      <c r="N288" s="36"/>
      <c r="O288" s="36"/>
      <c r="P288" s="36">
        <f t="shared" si="25"/>
        <v>2047.76</v>
      </c>
      <c r="Q288" s="160">
        <f t="shared" si="22"/>
        <v>11392.24</v>
      </c>
    </row>
    <row r="289" spans="1:17" s="38" customFormat="1" ht="79.349999999999994" customHeight="1" x14ac:dyDescent="0.25">
      <c r="A289" s="65" t="s">
        <v>342</v>
      </c>
      <c r="B289" s="12" t="s">
        <v>230</v>
      </c>
      <c r="C289" s="12">
        <v>280</v>
      </c>
      <c r="D289" s="160">
        <v>694.3</v>
      </c>
      <c r="E289" s="37">
        <v>15</v>
      </c>
      <c r="F289" s="105">
        <f t="shared" si="23"/>
        <v>10414.5</v>
      </c>
      <c r="G289" s="36"/>
      <c r="H289" s="36"/>
      <c r="I289" s="111"/>
      <c r="J289" s="36"/>
      <c r="K289" s="36">
        <f t="shared" si="24"/>
        <v>10414.5</v>
      </c>
      <c r="L289" s="36">
        <v>1400.97</v>
      </c>
      <c r="M289" s="160">
        <v>56.75</v>
      </c>
      <c r="N289" s="36">
        <f>F289*1%</f>
        <v>104.145</v>
      </c>
      <c r="O289" s="36"/>
      <c r="P289" s="36">
        <f t="shared" si="25"/>
        <v>1561.865</v>
      </c>
      <c r="Q289" s="160">
        <f t="shared" si="22"/>
        <v>8852.6350000000002</v>
      </c>
    </row>
    <row r="290" spans="1:17" s="38" customFormat="1" ht="79.349999999999994" customHeight="1" x14ac:dyDescent="0.25">
      <c r="A290" s="65" t="s">
        <v>343</v>
      </c>
      <c r="B290" s="12" t="s">
        <v>231</v>
      </c>
      <c r="C290" s="12">
        <v>281</v>
      </c>
      <c r="D290" s="160">
        <v>490.46</v>
      </c>
      <c r="E290" s="37">
        <v>15</v>
      </c>
      <c r="F290" s="105">
        <f t="shared" si="23"/>
        <v>7356.9</v>
      </c>
      <c r="G290" s="36"/>
      <c r="H290" s="36"/>
      <c r="I290" s="111"/>
      <c r="J290" s="36"/>
      <c r="K290" s="36">
        <f t="shared" si="24"/>
        <v>7356.9</v>
      </c>
      <c r="L290" s="36">
        <v>758.21</v>
      </c>
      <c r="M290" s="160">
        <v>68.14</v>
      </c>
      <c r="N290" s="36">
        <f>F290*1%</f>
        <v>73.569000000000003</v>
      </c>
      <c r="O290" s="36"/>
      <c r="P290" s="36">
        <f t="shared" si="25"/>
        <v>899.91899999999998</v>
      </c>
      <c r="Q290" s="160">
        <f t="shared" si="22"/>
        <v>6456.9809999999998</v>
      </c>
    </row>
    <row r="291" spans="1:17" s="38" customFormat="1" ht="79.349999999999994" customHeight="1" x14ac:dyDescent="0.25">
      <c r="A291" s="65" t="s">
        <v>487</v>
      </c>
      <c r="B291" s="12" t="s">
        <v>463</v>
      </c>
      <c r="C291" s="12">
        <v>282</v>
      </c>
      <c r="D291" s="160">
        <v>448.76</v>
      </c>
      <c r="E291" s="37">
        <v>15</v>
      </c>
      <c r="F291" s="105">
        <f t="shared" si="23"/>
        <v>6731.4</v>
      </c>
      <c r="G291" s="36"/>
      <c r="H291" s="36"/>
      <c r="I291" s="111"/>
      <c r="J291" s="36"/>
      <c r="K291" s="36">
        <f t="shared" si="24"/>
        <v>6731.4</v>
      </c>
      <c r="L291" s="36">
        <v>646.13</v>
      </c>
      <c r="M291" s="160"/>
      <c r="N291" s="36"/>
      <c r="O291" s="36"/>
      <c r="P291" s="36">
        <f t="shared" si="25"/>
        <v>646.13</v>
      </c>
      <c r="Q291" s="160">
        <f t="shared" si="22"/>
        <v>6085.2699999999995</v>
      </c>
    </row>
    <row r="292" spans="1:17" s="38" customFormat="1" ht="79.349999999999994" customHeight="1" x14ac:dyDescent="0.25">
      <c r="A292" s="65" t="s">
        <v>344</v>
      </c>
      <c r="B292" s="12" t="s">
        <v>232</v>
      </c>
      <c r="C292" s="12">
        <v>283</v>
      </c>
      <c r="D292" s="160">
        <v>211.33</v>
      </c>
      <c r="E292" s="37">
        <v>15</v>
      </c>
      <c r="F292" s="105">
        <f t="shared" si="23"/>
        <v>3169.9500000000003</v>
      </c>
      <c r="G292" s="36"/>
      <c r="H292" s="36"/>
      <c r="I292" s="111"/>
      <c r="J292" s="36"/>
      <c r="K292" s="36">
        <f t="shared" si="24"/>
        <v>3169.9500000000003</v>
      </c>
      <c r="L292" s="36">
        <v>63.33</v>
      </c>
      <c r="M292" s="160">
        <v>56.75</v>
      </c>
      <c r="N292" s="36">
        <f>F292*0.01</f>
        <v>31.699500000000004</v>
      </c>
      <c r="O292" s="36"/>
      <c r="P292" s="36">
        <f t="shared" si="25"/>
        <v>151.77950000000001</v>
      </c>
      <c r="Q292" s="160">
        <f t="shared" si="22"/>
        <v>3018.1705000000002</v>
      </c>
    </row>
    <row r="293" spans="1:17" s="38" customFormat="1" ht="79.349999999999994" customHeight="1" x14ac:dyDescent="0.25">
      <c r="A293" s="65" t="s">
        <v>75</v>
      </c>
      <c r="B293" s="12" t="s">
        <v>233</v>
      </c>
      <c r="C293" s="12">
        <v>284</v>
      </c>
      <c r="D293" s="160">
        <v>463.43</v>
      </c>
      <c r="E293" s="37">
        <v>15</v>
      </c>
      <c r="F293" s="105">
        <f t="shared" si="23"/>
        <v>6951.45</v>
      </c>
      <c r="G293" s="36"/>
      <c r="H293" s="36"/>
      <c r="I293" s="111"/>
      <c r="J293" s="36"/>
      <c r="K293" s="36">
        <f t="shared" si="24"/>
        <v>6951.45</v>
      </c>
      <c r="L293" s="36">
        <v>685.56</v>
      </c>
      <c r="M293" s="160">
        <v>56.75</v>
      </c>
      <c r="N293" s="36">
        <f>F293*0.01</f>
        <v>69.514499999999998</v>
      </c>
      <c r="O293" s="36"/>
      <c r="P293" s="36">
        <f t="shared" si="25"/>
        <v>811.82449999999994</v>
      </c>
      <c r="Q293" s="160">
        <f t="shared" si="22"/>
        <v>6139.6255000000001</v>
      </c>
    </row>
    <row r="294" spans="1:17" s="38" customFormat="1" ht="79.349999999999994" customHeight="1" x14ac:dyDescent="0.25">
      <c r="A294" s="65" t="s">
        <v>76</v>
      </c>
      <c r="B294" s="20" t="s">
        <v>449</v>
      </c>
      <c r="C294" s="12">
        <v>285</v>
      </c>
      <c r="D294" s="160">
        <v>253.26</v>
      </c>
      <c r="E294" s="37">
        <v>15</v>
      </c>
      <c r="F294" s="105">
        <f t="shared" si="23"/>
        <v>3798.8999999999996</v>
      </c>
      <c r="G294" s="36"/>
      <c r="H294" s="36"/>
      <c r="I294" s="111"/>
      <c r="J294" s="36"/>
      <c r="K294" s="36">
        <f t="shared" si="24"/>
        <v>3798.8999999999996</v>
      </c>
      <c r="L294" s="36">
        <v>256.86</v>
      </c>
      <c r="M294" s="160"/>
      <c r="N294" s="36"/>
      <c r="O294" s="36"/>
      <c r="P294" s="36">
        <f t="shared" si="25"/>
        <v>256.86</v>
      </c>
      <c r="Q294" s="160">
        <f t="shared" si="22"/>
        <v>3542.0399999999995</v>
      </c>
    </row>
    <row r="295" spans="1:17" s="38" customFormat="1" ht="79.349999999999994" customHeight="1" x14ac:dyDescent="0.25">
      <c r="A295" s="65" t="s">
        <v>345</v>
      </c>
      <c r="B295" s="12" t="s">
        <v>234</v>
      </c>
      <c r="C295" s="12">
        <v>286</v>
      </c>
      <c r="D295" s="160">
        <v>443.26</v>
      </c>
      <c r="E295" s="37">
        <v>15</v>
      </c>
      <c r="F295" s="105">
        <f t="shared" si="23"/>
        <v>6648.9</v>
      </c>
      <c r="G295" s="36"/>
      <c r="H295" s="36"/>
      <c r="I295" s="111"/>
      <c r="J295" s="36"/>
      <c r="K295" s="36">
        <f t="shared" si="24"/>
        <v>6648.9</v>
      </c>
      <c r="L295" s="36">
        <v>631.34</v>
      </c>
      <c r="M295" s="160">
        <v>68.14</v>
      </c>
      <c r="N295" s="36">
        <f>F295*0.01</f>
        <v>66.489000000000004</v>
      </c>
      <c r="O295" s="36"/>
      <c r="P295" s="36">
        <f t="shared" si="25"/>
        <v>765.96900000000005</v>
      </c>
      <c r="Q295" s="160">
        <f t="shared" si="22"/>
        <v>5882.9309999999996</v>
      </c>
    </row>
    <row r="296" spans="1:17" s="38" customFormat="1" ht="79.349999999999994" customHeight="1" x14ac:dyDescent="0.25">
      <c r="A296" s="65" t="s">
        <v>346</v>
      </c>
      <c r="B296" s="12" t="s">
        <v>235</v>
      </c>
      <c r="C296" s="12">
        <v>287</v>
      </c>
      <c r="D296" s="160">
        <v>638</v>
      </c>
      <c r="E296" s="37">
        <v>15</v>
      </c>
      <c r="F296" s="105">
        <f t="shared" si="23"/>
        <v>9570</v>
      </c>
      <c r="G296" s="36"/>
      <c r="H296" s="36"/>
      <c r="I296" s="111"/>
      <c r="J296" s="36"/>
      <c r="K296" s="36">
        <f t="shared" si="24"/>
        <v>9570</v>
      </c>
      <c r="L296" s="36">
        <v>1221.1300000000001</v>
      </c>
      <c r="M296" s="160">
        <v>64.569999999999993</v>
      </c>
      <c r="N296" s="36"/>
      <c r="O296" s="36"/>
      <c r="P296" s="36">
        <f t="shared" si="25"/>
        <v>1285.7</v>
      </c>
      <c r="Q296" s="160">
        <f t="shared" si="22"/>
        <v>8284.2999999999993</v>
      </c>
    </row>
    <row r="297" spans="1:17" s="38" customFormat="1" ht="79.349999999999994" customHeight="1" x14ac:dyDescent="0.25">
      <c r="A297" s="65" t="s">
        <v>347</v>
      </c>
      <c r="B297" s="12" t="s">
        <v>108</v>
      </c>
      <c r="C297" s="12">
        <v>288</v>
      </c>
      <c r="D297" s="160">
        <v>252.43</v>
      </c>
      <c r="E297" s="37">
        <v>15</v>
      </c>
      <c r="F297" s="105">
        <f t="shared" si="23"/>
        <v>3786.4500000000003</v>
      </c>
      <c r="G297" s="36"/>
      <c r="H297" s="36"/>
      <c r="I297" s="111"/>
      <c r="J297" s="36"/>
      <c r="K297" s="36">
        <f t="shared" si="24"/>
        <v>3786.4500000000003</v>
      </c>
      <c r="L297" s="36">
        <v>255.5</v>
      </c>
      <c r="M297" s="160">
        <v>56.75</v>
      </c>
      <c r="N297" s="36">
        <f>F297*0.01</f>
        <v>37.864500000000007</v>
      </c>
      <c r="O297" s="36"/>
      <c r="P297" s="36">
        <f t="shared" si="25"/>
        <v>350.11450000000002</v>
      </c>
      <c r="Q297" s="160">
        <f t="shared" si="22"/>
        <v>3436.3355000000001</v>
      </c>
    </row>
    <row r="298" spans="1:17" s="38" customFormat="1" ht="79.349999999999994" customHeight="1" x14ac:dyDescent="0.25">
      <c r="A298" s="65" t="s">
        <v>348</v>
      </c>
      <c r="B298" s="12" t="s">
        <v>236</v>
      </c>
      <c r="C298" s="12">
        <v>289</v>
      </c>
      <c r="D298" s="160">
        <v>252.43</v>
      </c>
      <c r="E298" s="37">
        <v>15</v>
      </c>
      <c r="F298" s="105">
        <f t="shared" si="23"/>
        <v>3786.4500000000003</v>
      </c>
      <c r="G298" s="36"/>
      <c r="H298" s="36"/>
      <c r="I298" s="111"/>
      <c r="J298" s="36"/>
      <c r="K298" s="36">
        <f t="shared" si="24"/>
        <v>3786.4500000000003</v>
      </c>
      <c r="L298" s="36">
        <v>255.5</v>
      </c>
      <c r="M298" s="160">
        <v>56.75</v>
      </c>
      <c r="N298" s="36">
        <f>F298*0.01</f>
        <v>37.864500000000007</v>
      </c>
      <c r="O298" s="36"/>
      <c r="P298" s="36">
        <f t="shared" si="25"/>
        <v>350.11450000000002</v>
      </c>
      <c r="Q298" s="160">
        <f t="shared" si="22"/>
        <v>3436.3355000000001</v>
      </c>
    </row>
    <row r="299" spans="1:17" s="38" customFormat="1" ht="79.349999999999994" customHeight="1" x14ac:dyDescent="0.25">
      <c r="A299" s="65" t="s">
        <v>349</v>
      </c>
      <c r="B299" s="12" t="s">
        <v>237</v>
      </c>
      <c r="C299" s="12">
        <v>290</v>
      </c>
      <c r="D299" s="160">
        <v>252.43</v>
      </c>
      <c r="E299" s="37">
        <v>15</v>
      </c>
      <c r="F299" s="105">
        <f t="shared" si="23"/>
        <v>3786.4500000000003</v>
      </c>
      <c r="G299" s="36"/>
      <c r="H299" s="36"/>
      <c r="I299" s="111"/>
      <c r="J299" s="36"/>
      <c r="K299" s="36">
        <f t="shared" si="24"/>
        <v>3786.4500000000003</v>
      </c>
      <c r="L299" s="36">
        <v>255.5</v>
      </c>
      <c r="M299" s="160">
        <v>56.75</v>
      </c>
      <c r="N299" s="36">
        <f>F299*0.01</f>
        <v>37.864500000000007</v>
      </c>
      <c r="O299" s="36"/>
      <c r="P299" s="36">
        <f t="shared" si="25"/>
        <v>350.11450000000002</v>
      </c>
      <c r="Q299" s="160">
        <f t="shared" si="22"/>
        <v>3436.3355000000001</v>
      </c>
    </row>
    <row r="300" spans="1:17" s="9" customFormat="1" ht="79.349999999999994" customHeight="1" x14ac:dyDescent="0.25">
      <c r="A300" s="224"/>
      <c r="B300" s="224"/>
      <c r="C300" s="224"/>
      <c r="D300" s="224"/>
      <c r="E300" s="224"/>
      <c r="F300" s="179">
        <f>SUM(F20:F299)</f>
        <v>1256425.9999999972</v>
      </c>
      <c r="G300" s="179">
        <f t="shared" ref="G300:J300" si="26">SUM(G20:G299)</f>
        <v>0</v>
      </c>
      <c r="H300" s="180">
        <f>SUM(H20:H299)</f>
        <v>126.19</v>
      </c>
      <c r="I300" s="181">
        <f>SUM(I20:I299)</f>
        <v>0</v>
      </c>
      <c r="J300" s="180">
        <f t="shared" si="26"/>
        <v>0</v>
      </c>
      <c r="K300" s="180">
        <f t="shared" ref="K300:Q300" si="27">SUM(K20:K299)</f>
        <v>1256552.1899999972</v>
      </c>
      <c r="L300" s="208">
        <f t="shared" si="27"/>
        <v>90496.680000000051</v>
      </c>
      <c r="M300" s="208">
        <f t="shared" si="27"/>
        <v>6044.29</v>
      </c>
      <c r="N300" s="180">
        <f t="shared" si="27"/>
        <v>4110.8540000000012</v>
      </c>
      <c r="O300" s="180">
        <f t="shared" si="27"/>
        <v>0</v>
      </c>
      <c r="P300" s="180">
        <f>SUM(P20:P299)</f>
        <v>100651.82399999995</v>
      </c>
      <c r="Q300" s="180">
        <f t="shared" si="27"/>
        <v>1155900.3660000018</v>
      </c>
    </row>
    <row r="301" spans="1:17" s="38" customFormat="1" ht="79.349999999999994" customHeight="1" x14ac:dyDescent="0.25">
      <c r="A301" s="21"/>
      <c r="B301" s="21"/>
      <c r="C301" s="21"/>
      <c r="D301" s="21"/>
      <c r="E301" s="21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7"/>
      <c r="Q301" s="147"/>
    </row>
    <row r="302" spans="1:17" s="38" customFormat="1" ht="79.349999999999994" customHeight="1" x14ac:dyDescent="0.25">
      <c r="A302" s="21"/>
      <c r="B302" s="21"/>
      <c r="C302" s="21"/>
      <c r="D302" s="21"/>
      <c r="E302" s="21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7"/>
      <c r="Q302" s="147"/>
    </row>
    <row r="303" spans="1:17" s="38" customFormat="1" ht="79.349999999999994" customHeight="1" x14ac:dyDescent="0.25">
      <c r="A303" s="21"/>
      <c r="B303" s="21"/>
      <c r="C303" s="21"/>
      <c r="D303" s="21"/>
      <c r="E303" s="21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</row>
    <row r="304" spans="1:17" s="38" customFormat="1" ht="79.349999999999994" customHeight="1" x14ac:dyDescent="0.25">
      <c r="A304" s="21"/>
      <c r="B304" s="21"/>
      <c r="C304" s="21"/>
      <c r="D304" s="21"/>
      <c r="E304" s="21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</row>
    <row r="305" spans="1:17" s="9" customFormat="1" ht="79.349999999999994" customHeight="1" x14ac:dyDescent="0.25">
      <c r="A305" s="231" t="s">
        <v>682</v>
      </c>
      <c r="B305" s="231"/>
      <c r="C305" s="231"/>
      <c r="D305" s="231"/>
      <c r="E305" s="231"/>
      <c r="F305" s="231"/>
      <c r="G305" s="232"/>
      <c r="H305" s="232"/>
      <c r="I305" s="231"/>
      <c r="J305" s="231"/>
      <c r="K305" s="231"/>
      <c r="L305" s="231"/>
      <c r="M305" s="231"/>
      <c r="N305" s="231"/>
      <c r="O305" s="231"/>
      <c r="P305" s="231"/>
      <c r="Q305" s="231"/>
    </row>
    <row r="306" spans="1:17" s="172" customFormat="1" ht="79.349999999999994" customHeight="1" x14ac:dyDescent="0.25">
      <c r="A306" s="229"/>
      <c r="B306" s="229"/>
      <c r="C306" s="230"/>
      <c r="D306" s="218" t="s">
        <v>30</v>
      </c>
      <c r="E306" s="219"/>
      <c r="F306" s="219"/>
      <c r="G306" s="219"/>
      <c r="H306" s="219"/>
      <c r="I306" s="220"/>
      <c r="J306" s="220"/>
      <c r="K306" s="221"/>
      <c r="L306" s="234" t="s">
        <v>35</v>
      </c>
      <c r="M306" s="235"/>
      <c r="N306" s="235"/>
      <c r="O306" s="235"/>
      <c r="P306" s="236"/>
      <c r="Q306" s="169"/>
    </row>
    <row r="307" spans="1:17" s="172" customFormat="1" ht="79.349999999999994" customHeight="1" x14ac:dyDescent="0.25">
      <c r="A307" s="154" t="s">
        <v>0</v>
      </c>
      <c r="B307" s="91" t="s">
        <v>1</v>
      </c>
      <c r="C307" s="173"/>
      <c r="D307" s="170" t="s">
        <v>2</v>
      </c>
      <c r="E307" s="97" t="s">
        <v>39</v>
      </c>
      <c r="F307" s="79" t="s">
        <v>33</v>
      </c>
      <c r="G307" s="35" t="s">
        <v>592</v>
      </c>
      <c r="H307" s="35" t="s">
        <v>34</v>
      </c>
      <c r="I307" s="153" t="s">
        <v>542</v>
      </c>
      <c r="J307" s="79" t="s">
        <v>473</v>
      </c>
      <c r="K307" s="60" t="s">
        <v>36</v>
      </c>
      <c r="L307" s="35" t="s">
        <v>31</v>
      </c>
      <c r="M307" s="35" t="s">
        <v>32</v>
      </c>
      <c r="N307" s="35" t="s">
        <v>40</v>
      </c>
      <c r="O307" s="35" t="s">
        <v>267</v>
      </c>
      <c r="P307" s="35" t="s">
        <v>37</v>
      </c>
      <c r="Q307" s="35" t="s">
        <v>38</v>
      </c>
    </row>
    <row r="308" spans="1:17" s="9" customFormat="1" ht="79.349999999999994" customHeight="1" x14ac:dyDescent="0.25">
      <c r="A308" s="72" t="s">
        <v>86</v>
      </c>
      <c r="B308" s="14"/>
      <c r="C308" s="14">
        <v>291</v>
      </c>
      <c r="D308" s="57">
        <v>690.93</v>
      </c>
      <c r="E308" s="24">
        <v>15</v>
      </c>
      <c r="F308" s="106">
        <f>+D308*E308</f>
        <v>10363.949999999999</v>
      </c>
      <c r="G308" s="40"/>
      <c r="H308" s="13"/>
      <c r="I308" s="111"/>
      <c r="J308" s="13"/>
      <c r="K308" s="36">
        <f t="shared" ref="K308:K352" si="28">SUM(F308:J308)</f>
        <v>10363.949999999999</v>
      </c>
      <c r="L308" s="36">
        <v>1390.71</v>
      </c>
      <c r="M308" s="160">
        <v>88.01</v>
      </c>
      <c r="N308" s="36"/>
      <c r="O308" s="36"/>
      <c r="P308" s="13">
        <f>L308+M308+N308+O308</f>
        <v>1478.72</v>
      </c>
      <c r="Q308" s="160">
        <f>K308-P308</f>
        <v>8885.23</v>
      </c>
    </row>
    <row r="309" spans="1:17" s="9" customFormat="1" ht="79.349999999999994" customHeight="1" x14ac:dyDescent="0.25">
      <c r="A309" s="217" t="s">
        <v>354</v>
      </c>
      <c r="B309" s="14"/>
      <c r="C309" s="14">
        <v>293</v>
      </c>
      <c r="D309" s="57">
        <v>582.05999999999995</v>
      </c>
      <c r="E309" s="24">
        <v>15</v>
      </c>
      <c r="F309" s="106">
        <f t="shared" ref="F309:F349" si="29">+D309*E309</f>
        <v>8730.9</v>
      </c>
      <c r="G309" s="40"/>
      <c r="H309" s="13"/>
      <c r="I309" s="111"/>
      <c r="J309" s="13"/>
      <c r="K309" s="36">
        <f t="shared" si="28"/>
        <v>8730.9</v>
      </c>
      <c r="L309" s="36">
        <v>1041.9000000000001</v>
      </c>
      <c r="M309" s="160">
        <v>57.75</v>
      </c>
      <c r="N309" s="36"/>
      <c r="O309" s="36"/>
      <c r="P309" s="13">
        <f t="shared" ref="P309:P352" si="30">L309+M309+N309+O309</f>
        <v>1099.6500000000001</v>
      </c>
      <c r="Q309" s="160">
        <f>K309-P309</f>
        <v>7631.25</v>
      </c>
    </row>
    <row r="310" spans="1:17" s="9" customFormat="1" ht="79.349999999999994" customHeight="1" x14ac:dyDescent="0.25">
      <c r="A310" s="217"/>
      <c r="B310" s="14"/>
      <c r="C310" s="14">
        <v>294</v>
      </c>
      <c r="D310" s="57">
        <v>582.05999999999995</v>
      </c>
      <c r="E310" s="24">
        <v>15</v>
      </c>
      <c r="F310" s="106">
        <f t="shared" si="29"/>
        <v>8730.9</v>
      </c>
      <c r="G310" s="40"/>
      <c r="H310" s="13"/>
      <c r="I310" s="111"/>
      <c r="J310" s="13"/>
      <c r="K310" s="36">
        <f t="shared" si="28"/>
        <v>8730.9</v>
      </c>
      <c r="L310" s="36">
        <v>1041.9000000000001</v>
      </c>
      <c r="M310" s="160">
        <v>57.75</v>
      </c>
      <c r="N310" s="36"/>
      <c r="O310" s="36"/>
      <c r="P310" s="13">
        <f t="shared" si="30"/>
        <v>1099.6500000000001</v>
      </c>
      <c r="Q310" s="160">
        <f t="shared" ref="Q310:Q350" si="31">K310-P310</f>
        <v>7631.25</v>
      </c>
    </row>
    <row r="311" spans="1:17" s="9" customFormat="1" ht="79.349999999999994" customHeight="1" x14ac:dyDescent="0.25">
      <c r="A311" s="217"/>
      <c r="B311" s="14"/>
      <c r="C311" s="14">
        <v>295</v>
      </c>
      <c r="D311" s="57">
        <v>582.05999999999995</v>
      </c>
      <c r="E311" s="24">
        <v>15</v>
      </c>
      <c r="F311" s="106">
        <f t="shared" si="29"/>
        <v>8730.9</v>
      </c>
      <c r="G311" s="40"/>
      <c r="H311" s="13"/>
      <c r="I311" s="111"/>
      <c r="J311" s="13"/>
      <c r="K311" s="36">
        <f t="shared" si="28"/>
        <v>8730.9</v>
      </c>
      <c r="L311" s="36">
        <v>1041.9000000000001</v>
      </c>
      <c r="M311" s="160">
        <v>59.15</v>
      </c>
      <c r="N311" s="36"/>
      <c r="O311" s="36"/>
      <c r="P311" s="13">
        <f t="shared" si="30"/>
        <v>1101.0500000000002</v>
      </c>
      <c r="Q311" s="160">
        <f t="shared" si="31"/>
        <v>7629.8499999999995</v>
      </c>
    </row>
    <row r="312" spans="1:17" s="9" customFormat="1" ht="79.349999999999994" customHeight="1" x14ac:dyDescent="0.25">
      <c r="A312" s="225" t="s">
        <v>17</v>
      </c>
      <c r="B312" s="14"/>
      <c r="C312" s="14">
        <v>296</v>
      </c>
      <c r="D312" s="57">
        <v>360.6</v>
      </c>
      <c r="E312" s="24"/>
      <c r="F312" s="106">
        <f t="shared" si="29"/>
        <v>0</v>
      </c>
      <c r="G312" s="40"/>
      <c r="H312" s="13"/>
      <c r="I312" s="111"/>
      <c r="J312" s="13"/>
      <c r="K312" s="36">
        <f t="shared" si="28"/>
        <v>0</v>
      </c>
      <c r="L312" s="36"/>
      <c r="M312" s="160"/>
      <c r="N312" s="36"/>
      <c r="O312" s="36"/>
      <c r="P312" s="13">
        <f t="shared" si="30"/>
        <v>0</v>
      </c>
      <c r="Q312" s="160">
        <f t="shared" si="31"/>
        <v>0</v>
      </c>
    </row>
    <row r="313" spans="1:17" s="9" customFormat="1" ht="79.349999999999994" customHeight="1" x14ac:dyDescent="0.25">
      <c r="A313" s="225"/>
      <c r="B313" s="14"/>
      <c r="C313" s="14">
        <v>297</v>
      </c>
      <c r="D313" s="57">
        <v>360.6</v>
      </c>
      <c r="E313" s="24">
        <v>15</v>
      </c>
      <c r="F313" s="106">
        <f t="shared" si="29"/>
        <v>5409</v>
      </c>
      <c r="G313" s="40"/>
      <c r="H313" s="13"/>
      <c r="I313" s="111"/>
      <c r="J313" s="13"/>
      <c r="K313" s="36">
        <f t="shared" si="28"/>
        <v>5409</v>
      </c>
      <c r="L313" s="36">
        <v>431.55</v>
      </c>
      <c r="M313" s="160">
        <v>57.75</v>
      </c>
      <c r="N313" s="36"/>
      <c r="O313" s="36"/>
      <c r="P313" s="13">
        <f t="shared" si="30"/>
        <v>489.3</v>
      </c>
      <c r="Q313" s="160">
        <f t="shared" si="31"/>
        <v>4919.7</v>
      </c>
    </row>
    <row r="314" spans="1:17" s="9" customFormat="1" ht="79.349999999999994" customHeight="1" x14ac:dyDescent="0.25">
      <c r="A314" s="225"/>
      <c r="B314" s="14"/>
      <c r="C314" s="14">
        <v>298</v>
      </c>
      <c r="D314" s="57">
        <v>360.6</v>
      </c>
      <c r="E314" s="24"/>
      <c r="F314" s="106">
        <f t="shared" si="29"/>
        <v>0</v>
      </c>
      <c r="G314" s="40"/>
      <c r="H314" s="13"/>
      <c r="I314" s="111"/>
      <c r="J314" s="13"/>
      <c r="K314" s="36">
        <f t="shared" si="28"/>
        <v>0</v>
      </c>
      <c r="L314" s="36"/>
      <c r="M314" s="160"/>
      <c r="N314" s="36"/>
      <c r="O314" s="36"/>
      <c r="P314" s="13">
        <f t="shared" si="30"/>
        <v>0</v>
      </c>
      <c r="Q314" s="160">
        <f>K314-P314</f>
        <v>0</v>
      </c>
    </row>
    <row r="315" spans="1:17" s="142" customFormat="1" ht="79.349999999999994" customHeight="1" x14ac:dyDescent="0.25">
      <c r="A315" s="225"/>
      <c r="B315" s="139"/>
      <c r="C315" s="14">
        <v>299</v>
      </c>
      <c r="D315" s="57">
        <v>360.6</v>
      </c>
      <c r="E315" s="140">
        <v>15</v>
      </c>
      <c r="F315" s="106">
        <f t="shared" si="29"/>
        <v>5409</v>
      </c>
      <c r="G315" s="138"/>
      <c r="H315" s="138"/>
      <c r="I315" s="141"/>
      <c r="J315" s="46"/>
      <c r="K315" s="36">
        <f t="shared" si="28"/>
        <v>5409</v>
      </c>
      <c r="L315" s="36">
        <v>431.55</v>
      </c>
      <c r="M315" s="161"/>
      <c r="N315" s="46"/>
      <c r="O315" s="46"/>
      <c r="P315" s="13">
        <f t="shared" si="30"/>
        <v>431.55</v>
      </c>
      <c r="Q315" s="161">
        <f>K315-P315</f>
        <v>4977.45</v>
      </c>
    </row>
    <row r="316" spans="1:17" s="38" customFormat="1" ht="79.349999999999994" customHeight="1" x14ac:dyDescent="0.25">
      <c r="A316" s="225"/>
      <c r="B316" s="12"/>
      <c r="C316" s="14">
        <v>300</v>
      </c>
      <c r="D316" s="57">
        <v>360.6</v>
      </c>
      <c r="E316" s="41">
        <v>15</v>
      </c>
      <c r="F316" s="107">
        <f t="shared" si="29"/>
        <v>5409</v>
      </c>
      <c r="G316" s="40"/>
      <c r="H316" s="36"/>
      <c r="I316" s="111"/>
      <c r="J316" s="36"/>
      <c r="K316" s="36">
        <f t="shared" si="28"/>
        <v>5409</v>
      </c>
      <c r="L316" s="36">
        <v>431.55</v>
      </c>
      <c r="M316" s="160">
        <v>58.44</v>
      </c>
      <c r="N316" s="36"/>
      <c r="O316" s="36"/>
      <c r="P316" s="13">
        <f t="shared" si="30"/>
        <v>489.99</v>
      </c>
      <c r="Q316" s="160">
        <f t="shared" si="31"/>
        <v>4919.01</v>
      </c>
    </row>
    <row r="317" spans="1:17" s="9" customFormat="1" ht="79.349999999999994" customHeight="1" x14ac:dyDescent="0.25">
      <c r="A317" s="225"/>
      <c r="B317" s="14"/>
      <c r="C317" s="14">
        <v>301</v>
      </c>
      <c r="D317" s="57">
        <v>360.6</v>
      </c>
      <c r="E317" s="24">
        <v>15</v>
      </c>
      <c r="F317" s="106">
        <f t="shared" si="29"/>
        <v>5409</v>
      </c>
      <c r="G317" s="40"/>
      <c r="H317" s="13"/>
      <c r="I317" s="111"/>
      <c r="J317" s="13"/>
      <c r="K317" s="36">
        <f t="shared" si="28"/>
        <v>5409</v>
      </c>
      <c r="L317" s="36">
        <v>431.55</v>
      </c>
      <c r="M317" s="160">
        <v>57.75</v>
      </c>
      <c r="N317" s="36"/>
      <c r="O317" s="36"/>
      <c r="P317" s="13">
        <f t="shared" si="30"/>
        <v>489.3</v>
      </c>
      <c r="Q317" s="160">
        <f t="shared" si="31"/>
        <v>4919.7</v>
      </c>
    </row>
    <row r="318" spans="1:17" s="9" customFormat="1" ht="79.349999999999994" customHeight="1" x14ac:dyDescent="0.25">
      <c r="A318" s="225"/>
      <c r="B318" s="14"/>
      <c r="C318" s="14">
        <v>302</v>
      </c>
      <c r="D318" s="57">
        <v>360.6</v>
      </c>
      <c r="E318" s="24">
        <v>15</v>
      </c>
      <c r="F318" s="106">
        <f t="shared" si="29"/>
        <v>5409</v>
      </c>
      <c r="G318" s="40"/>
      <c r="H318" s="13"/>
      <c r="I318" s="111"/>
      <c r="J318" s="13"/>
      <c r="K318" s="36">
        <f t="shared" si="28"/>
        <v>5409</v>
      </c>
      <c r="L318" s="36">
        <v>431.55</v>
      </c>
      <c r="M318" s="160">
        <v>57.75</v>
      </c>
      <c r="N318" s="36"/>
      <c r="O318" s="36"/>
      <c r="P318" s="13">
        <f t="shared" si="30"/>
        <v>489.3</v>
      </c>
      <c r="Q318" s="160">
        <f t="shared" si="31"/>
        <v>4919.7</v>
      </c>
    </row>
    <row r="319" spans="1:17" s="9" customFormat="1" ht="79.349999999999994" customHeight="1" x14ac:dyDescent="0.25">
      <c r="A319" s="225"/>
      <c r="B319" s="14"/>
      <c r="C319" s="14">
        <v>303</v>
      </c>
      <c r="D319" s="57">
        <v>360.6</v>
      </c>
      <c r="E319" s="24">
        <v>15</v>
      </c>
      <c r="F319" s="106">
        <f t="shared" si="29"/>
        <v>5409</v>
      </c>
      <c r="G319" s="40"/>
      <c r="H319" s="13"/>
      <c r="I319" s="111"/>
      <c r="J319" s="13"/>
      <c r="K319" s="36">
        <f t="shared" si="28"/>
        <v>5409</v>
      </c>
      <c r="L319" s="36">
        <v>431.55</v>
      </c>
      <c r="M319" s="160">
        <v>59.15</v>
      </c>
      <c r="N319" s="36"/>
      <c r="O319" s="36"/>
      <c r="P319" s="13">
        <f t="shared" si="30"/>
        <v>490.7</v>
      </c>
      <c r="Q319" s="160">
        <f t="shared" si="31"/>
        <v>4918.3</v>
      </c>
    </row>
    <row r="320" spans="1:17" s="9" customFormat="1" ht="79.349999999999994" customHeight="1" x14ac:dyDescent="0.25">
      <c r="A320" s="225"/>
      <c r="B320" s="14"/>
      <c r="C320" s="14">
        <v>304</v>
      </c>
      <c r="D320" s="57">
        <v>360.6</v>
      </c>
      <c r="E320" s="24">
        <v>15</v>
      </c>
      <c r="F320" s="106">
        <f t="shared" si="29"/>
        <v>5409</v>
      </c>
      <c r="G320" s="40"/>
      <c r="H320" s="13"/>
      <c r="I320" s="111"/>
      <c r="J320" s="13"/>
      <c r="K320" s="36">
        <f t="shared" si="28"/>
        <v>5409</v>
      </c>
      <c r="L320" s="36">
        <v>431.55</v>
      </c>
      <c r="M320" s="160">
        <v>57.75</v>
      </c>
      <c r="N320" s="36"/>
      <c r="O320" s="36"/>
      <c r="P320" s="13">
        <f t="shared" si="30"/>
        <v>489.3</v>
      </c>
      <c r="Q320" s="160">
        <f t="shared" si="31"/>
        <v>4919.7</v>
      </c>
    </row>
    <row r="321" spans="1:17" s="9" customFormat="1" ht="79.349999999999994" customHeight="1" x14ac:dyDescent="0.25">
      <c r="A321" s="225"/>
      <c r="B321" s="14"/>
      <c r="C321" s="14">
        <v>305</v>
      </c>
      <c r="D321" s="57">
        <v>360.6</v>
      </c>
      <c r="E321" s="24">
        <v>15</v>
      </c>
      <c r="F321" s="106">
        <f t="shared" si="29"/>
        <v>5409</v>
      </c>
      <c r="G321" s="40"/>
      <c r="H321" s="13"/>
      <c r="I321" s="111"/>
      <c r="J321" s="13"/>
      <c r="K321" s="36">
        <f t="shared" si="28"/>
        <v>5409</v>
      </c>
      <c r="L321" s="36">
        <v>431.55</v>
      </c>
      <c r="M321" s="160">
        <v>58.44</v>
      </c>
      <c r="N321" s="36"/>
      <c r="O321" s="36"/>
      <c r="P321" s="13">
        <f t="shared" si="30"/>
        <v>489.99</v>
      </c>
      <c r="Q321" s="160">
        <f t="shared" si="31"/>
        <v>4919.01</v>
      </c>
    </row>
    <row r="322" spans="1:17" s="38" customFormat="1" ht="79.349999999999994" customHeight="1" x14ac:dyDescent="0.25">
      <c r="A322" s="225"/>
      <c r="B322" s="12"/>
      <c r="C322" s="14">
        <v>306</v>
      </c>
      <c r="D322" s="57">
        <v>360.6</v>
      </c>
      <c r="E322" s="41">
        <v>15</v>
      </c>
      <c r="F322" s="107">
        <f t="shared" si="29"/>
        <v>5409</v>
      </c>
      <c r="G322" s="40"/>
      <c r="H322" s="36"/>
      <c r="I322" s="111"/>
      <c r="J322" s="36"/>
      <c r="K322" s="36">
        <f t="shared" si="28"/>
        <v>5409</v>
      </c>
      <c r="L322" s="36">
        <v>431.55</v>
      </c>
      <c r="M322" s="160"/>
      <c r="N322" s="36"/>
      <c r="O322" s="36"/>
      <c r="P322" s="13">
        <f t="shared" si="30"/>
        <v>431.55</v>
      </c>
      <c r="Q322" s="160">
        <f t="shared" si="31"/>
        <v>4977.45</v>
      </c>
    </row>
    <row r="323" spans="1:17" s="9" customFormat="1" ht="79.349999999999994" customHeight="1" x14ac:dyDescent="0.25">
      <c r="A323" s="225"/>
      <c r="B323" s="14"/>
      <c r="C323" s="14">
        <v>307</v>
      </c>
      <c r="D323" s="57">
        <v>360.6</v>
      </c>
      <c r="E323" s="24">
        <v>15</v>
      </c>
      <c r="F323" s="106">
        <f t="shared" si="29"/>
        <v>5409</v>
      </c>
      <c r="G323" s="40"/>
      <c r="H323" s="13"/>
      <c r="I323" s="111"/>
      <c r="J323" s="13"/>
      <c r="K323" s="36">
        <f t="shared" si="28"/>
        <v>5409</v>
      </c>
      <c r="L323" s="36">
        <v>431.55</v>
      </c>
      <c r="M323" s="160">
        <v>59.15</v>
      </c>
      <c r="N323" s="36"/>
      <c r="O323" s="36"/>
      <c r="P323" s="13">
        <f t="shared" si="30"/>
        <v>490.7</v>
      </c>
      <c r="Q323" s="160">
        <f t="shared" si="31"/>
        <v>4918.3</v>
      </c>
    </row>
    <row r="324" spans="1:17" s="9" customFormat="1" ht="79.349999999999994" customHeight="1" x14ac:dyDescent="0.25">
      <c r="A324" s="225" t="s">
        <v>17</v>
      </c>
      <c r="B324" s="14"/>
      <c r="C324" s="14">
        <v>308</v>
      </c>
      <c r="D324" s="57">
        <v>360.6</v>
      </c>
      <c r="E324" s="24">
        <v>15</v>
      </c>
      <c r="F324" s="106">
        <f t="shared" si="29"/>
        <v>5409</v>
      </c>
      <c r="G324" s="40"/>
      <c r="H324" s="13"/>
      <c r="I324" s="111"/>
      <c r="J324" s="13"/>
      <c r="K324" s="36">
        <f t="shared" si="28"/>
        <v>5409</v>
      </c>
      <c r="L324" s="36">
        <v>431.55</v>
      </c>
      <c r="M324" s="160">
        <v>57.75</v>
      </c>
      <c r="N324" s="36"/>
      <c r="O324" s="36"/>
      <c r="P324" s="13">
        <f t="shared" si="30"/>
        <v>489.3</v>
      </c>
      <c r="Q324" s="160">
        <f t="shared" si="31"/>
        <v>4919.7</v>
      </c>
    </row>
    <row r="325" spans="1:17" s="38" customFormat="1" ht="79.349999999999994" customHeight="1" x14ac:dyDescent="0.25">
      <c r="A325" s="225"/>
      <c r="B325" s="12"/>
      <c r="C325" s="14">
        <v>309</v>
      </c>
      <c r="D325" s="57">
        <v>360.6</v>
      </c>
      <c r="E325" s="41">
        <v>15</v>
      </c>
      <c r="F325" s="107">
        <f t="shared" si="29"/>
        <v>5409</v>
      </c>
      <c r="G325" s="40"/>
      <c r="H325" s="36"/>
      <c r="I325" s="111"/>
      <c r="J325" s="36"/>
      <c r="K325" s="36">
        <f t="shared" si="28"/>
        <v>5409</v>
      </c>
      <c r="L325" s="36">
        <v>431.55</v>
      </c>
      <c r="M325" s="160">
        <v>57.75</v>
      </c>
      <c r="N325" s="36"/>
      <c r="O325" s="36"/>
      <c r="P325" s="13">
        <f t="shared" si="30"/>
        <v>489.3</v>
      </c>
      <c r="Q325" s="160">
        <f>K325-P325</f>
        <v>4919.7</v>
      </c>
    </row>
    <row r="326" spans="1:17" s="9" customFormat="1" ht="79.349999999999994" customHeight="1" x14ac:dyDescent="0.25">
      <c r="A326" s="225"/>
      <c r="B326" s="14"/>
      <c r="C326" s="14">
        <v>310</v>
      </c>
      <c r="D326" s="57">
        <v>360.6</v>
      </c>
      <c r="E326" s="24">
        <v>15</v>
      </c>
      <c r="F326" s="106">
        <f t="shared" si="29"/>
        <v>5409</v>
      </c>
      <c r="G326" s="40"/>
      <c r="H326" s="13"/>
      <c r="I326" s="111"/>
      <c r="J326" s="13"/>
      <c r="K326" s="36">
        <f t="shared" si="28"/>
        <v>5409</v>
      </c>
      <c r="L326" s="36">
        <v>431.55</v>
      </c>
      <c r="M326" s="160">
        <v>58.44</v>
      </c>
      <c r="N326" s="36"/>
      <c r="O326" s="36"/>
      <c r="P326" s="13">
        <f t="shared" si="30"/>
        <v>489.99</v>
      </c>
      <c r="Q326" s="160">
        <f t="shared" si="31"/>
        <v>4919.01</v>
      </c>
    </row>
    <row r="327" spans="1:17" s="9" customFormat="1" ht="79.349999999999994" customHeight="1" x14ac:dyDescent="0.25">
      <c r="A327" s="225"/>
      <c r="B327" s="14"/>
      <c r="C327" s="14">
        <v>311</v>
      </c>
      <c r="D327" s="57">
        <v>360.6</v>
      </c>
      <c r="E327" s="24">
        <v>15</v>
      </c>
      <c r="F327" s="106">
        <f t="shared" si="29"/>
        <v>5409</v>
      </c>
      <c r="G327" s="40"/>
      <c r="H327" s="13"/>
      <c r="I327" s="111"/>
      <c r="J327" s="13"/>
      <c r="K327" s="36">
        <f t="shared" si="28"/>
        <v>5409</v>
      </c>
      <c r="L327" s="36">
        <v>431.55</v>
      </c>
      <c r="M327" s="160">
        <v>57.75</v>
      </c>
      <c r="N327" s="36"/>
      <c r="O327" s="36"/>
      <c r="P327" s="13">
        <f t="shared" si="30"/>
        <v>489.3</v>
      </c>
      <c r="Q327" s="160">
        <f t="shared" si="31"/>
        <v>4919.7</v>
      </c>
    </row>
    <row r="328" spans="1:17" s="38" customFormat="1" ht="79.349999999999994" customHeight="1" x14ac:dyDescent="0.25">
      <c r="A328" s="225"/>
      <c r="B328" s="12"/>
      <c r="C328" s="14">
        <v>312</v>
      </c>
      <c r="D328" s="57">
        <v>360.6</v>
      </c>
      <c r="E328" s="41">
        <v>15</v>
      </c>
      <c r="F328" s="107">
        <f t="shared" si="29"/>
        <v>5409</v>
      </c>
      <c r="G328" s="40"/>
      <c r="H328" s="36"/>
      <c r="I328" s="111"/>
      <c r="J328" s="36"/>
      <c r="K328" s="36">
        <f t="shared" si="28"/>
        <v>5409</v>
      </c>
      <c r="L328" s="36">
        <v>431.55</v>
      </c>
      <c r="M328" s="160">
        <v>57.75</v>
      </c>
      <c r="N328" s="36"/>
      <c r="O328" s="36"/>
      <c r="P328" s="13">
        <f t="shared" si="30"/>
        <v>489.3</v>
      </c>
      <c r="Q328" s="160">
        <f t="shared" si="31"/>
        <v>4919.7</v>
      </c>
    </row>
    <row r="329" spans="1:17" s="9" customFormat="1" ht="79.349999999999994" customHeight="1" x14ac:dyDescent="0.25">
      <c r="A329" s="225"/>
      <c r="B329" s="14"/>
      <c r="C329" s="14">
        <v>313</v>
      </c>
      <c r="D329" s="57">
        <v>360.6</v>
      </c>
      <c r="E329" s="24">
        <v>15</v>
      </c>
      <c r="F329" s="106">
        <f t="shared" si="29"/>
        <v>5409</v>
      </c>
      <c r="G329" s="40"/>
      <c r="H329" s="15"/>
      <c r="I329" s="112"/>
      <c r="J329" s="15"/>
      <c r="K329" s="36">
        <f t="shared" si="28"/>
        <v>5409</v>
      </c>
      <c r="L329" s="36">
        <v>432.04</v>
      </c>
      <c r="M329" s="160"/>
      <c r="N329" s="36"/>
      <c r="O329" s="36"/>
      <c r="P329" s="13">
        <f t="shared" si="30"/>
        <v>432.04</v>
      </c>
      <c r="Q329" s="160">
        <f t="shared" si="31"/>
        <v>4976.96</v>
      </c>
    </row>
    <row r="330" spans="1:17" s="9" customFormat="1" ht="79.349999999999994" customHeight="1" x14ac:dyDescent="0.25">
      <c r="A330" s="225"/>
      <c r="B330" s="14"/>
      <c r="C330" s="14">
        <v>314</v>
      </c>
      <c r="D330" s="57">
        <v>360.6</v>
      </c>
      <c r="E330" s="24">
        <v>15</v>
      </c>
      <c r="F330" s="106">
        <f t="shared" si="29"/>
        <v>5409</v>
      </c>
      <c r="G330" s="40"/>
      <c r="H330" s="15"/>
      <c r="I330" s="112"/>
      <c r="J330" s="15"/>
      <c r="K330" s="36">
        <f t="shared" si="28"/>
        <v>5409</v>
      </c>
      <c r="L330" s="36">
        <v>431.55</v>
      </c>
      <c r="M330" s="160"/>
      <c r="N330" s="36"/>
      <c r="O330" s="36"/>
      <c r="P330" s="13">
        <f t="shared" si="30"/>
        <v>431.55</v>
      </c>
      <c r="Q330" s="160">
        <f t="shared" si="31"/>
        <v>4977.45</v>
      </c>
    </row>
    <row r="331" spans="1:17" s="9" customFormat="1" ht="79.349999999999994" customHeight="1" x14ac:dyDescent="0.25">
      <c r="A331" s="225"/>
      <c r="B331" s="14"/>
      <c r="C331" s="14">
        <v>315</v>
      </c>
      <c r="D331" s="57">
        <v>360.6</v>
      </c>
      <c r="E331" s="24">
        <v>15</v>
      </c>
      <c r="F331" s="106">
        <f t="shared" si="29"/>
        <v>5409</v>
      </c>
      <c r="G331" s="40"/>
      <c r="H331" s="15"/>
      <c r="I331" s="112"/>
      <c r="J331" s="15"/>
      <c r="K331" s="36">
        <f t="shared" si="28"/>
        <v>5409</v>
      </c>
      <c r="L331" s="36">
        <v>431.55</v>
      </c>
      <c r="M331" s="160">
        <v>51.67</v>
      </c>
      <c r="N331" s="36"/>
      <c r="O331" s="36"/>
      <c r="P331" s="13">
        <f t="shared" si="30"/>
        <v>483.22</v>
      </c>
      <c r="Q331" s="160">
        <f t="shared" si="31"/>
        <v>4925.78</v>
      </c>
    </row>
    <row r="332" spans="1:17" s="9" customFormat="1" ht="58.5" customHeight="1" x14ac:dyDescent="0.25">
      <c r="A332" s="225"/>
      <c r="B332" s="14"/>
      <c r="C332" s="14">
        <v>316</v>
      </c>
      <c r="D332" s="57">
        <v>360.6</v>
      </c>
      <c r="E332" s="24">
        <v>15</v>
      </c>
      <c r="F332" s="106">
        <f t="shared" si="29"/>
        <v>5409</v>
      </c>
      <c r="G332" s="40"/>
      <c r="H332" s="15"/>
      <c r="I332" s="112"/>
      <c r="J332" s="15"/>
      <c r="K332" s="36">
        <f t="shared" si="28"/>
        <v>5409</v>
      </c>
      <c r="L332" s="36">
        <v>431.55</v>
      </c>
      <c r="M332" s="160">
        <v>57.75</v>
      </c>
      <c r="N332" s="36"/>
      <c r="O332" s="36"/>
      <c r="P332" s="13">
        <f t="shared" si="30"/>
        <v>489.3</v>
      </c>
      <c r="Q332" s="160">
        <f t="shared" si="31"/>
        <v>4919.7</v>
      </c>
    </row>
    <row r="333" spans="1:17" s="9" customFormat="1" ht="105.75" customHeight="1" x14ac:dyDescent="0.25">
      <c r="A333" s="72" t="s">
        <v>356</v>
      </c>
      <c r="B333" s="26" t="s">
        <v>248</v>
      </c>
      <c r="C333" s="14">
        <v>317</v>
      </c>
      <c r="D333" s="57">
        <v>329.7</v>
      </c>
      <c r="E333" s="24">
        <v>15</v>
      </c>
      <c r="F333" s="106">
        <f t="shared" si="29"/>
        <v>4945.5</v>
      </c>
      <c r="G333" s="40"/>
      <c r="H333" s="13"/>
      <c r="I333" s="111"/>
      <c r="J333" s="13"/>
      <c r="K333" s="36">
        <f t="shared" si="28"/>
        <v>4945.5</v>
      </c>
      <c r="L333" s="36">
        <v>381.61</v>
      </c>
      <c r="M333" s="160">
        <v>57.75</v>
      </c>
      <c r="N333" s="36"/>
      <c r="O333" s="36"/>
      <c r="P333" s="13">
        <f t="shared" si="30"/>
        <v>439.36</v>
      </c>
      <c r="Q333" s="160">
        <f t="shared" si="31"/>
        <v>4506.1400000000003</v>
      </c>
    </row>
    <row r="334" spans="1:17" s="9" customFormat="1" ht="126.75" customHeight="1" x14ac:dyDescent="0.25">
      <c r="A334" s="72" t="s">
        <v>355</v>
      </c>
      <c r="B334" s="26" t="s">
        <v>574</v>
      </c>
      <c r="C334" s="14">
        <v>318</v>
      </c>
      <c r="D334" s="160">
        <v>311.23</v>
      </c>
      <c r="E334" s="24">
        <v>15</v>
      </c>
      <c r="F334" s="106">
        <f t="shared" si="29"/>
        <v>4668.4500000000007</v>
      </c>
      <c r="G334" s="40"/>
      <c r="H334" s="13"/>
      <c r="I334" s="111"/>
      <c r="J334" s="13"/>
      <c r="K334" s="36">
        <f t="shared" si="28"/>
        <v>4668.4500000000007</v>
      </c>
      <c r="L334" s="36">
        <v>351.46</v>
      </c>
      <c r="M334" s="160">
        <v>57.75</v>
      </c>
      <c r="N334" s="36"/>
      <c r="O334" s="36"/>
      <c r="P334" s="13">
        <f t="shared" si="30"/>
        <v>409.21</v>
      </c>
      <c r="Q334" s="160">
        <f t="shared" si="31"/>
        <v>4259.2400000000007</v>
      </c>
    </row>
    <row r="335" spans="1:17" s="9" customFormat="1" ht="79.349999999999994" customHeight="1" x14ac:dyDescent="0.25">
      <c r="A335" s="222" t="s">
        <v>357</v>
      </c>
      <c r="B335" s="14" t="s">
        <v>391</v>
      </c>
      <c r="C335" s="14">
        <v>319</v>
      </c>
      <c r="D335" s="57">
        <v>324.73</v>
      </c>
      <c r="E335" s="24">
        <v>15</v>
      </c>
      <c r="F335" s="106">
        <f t="shared" si="29"/>
        <v>4870.9500000000007</v>
      </c>
      <c r="G335" s="40"/>
      <c r="H335" s="13"/>
      <c r="I335" s="111"/>
      <c r="J335" s="13"/>
      <c r="K335" s="36">
        <f t="shared" si="28"/>
        <v>4870.9500000000007</v>
      </c>
      <c r="L335" s="36">
        <v>373.5</v>
      </c>
      <c r="M335" s="160">
        <v>57.75</v>
      </c>
      <c r="N335" s="36"/>
      <c r="O335" s="36"/>
      <c r="P335" s="13">
        <f t="shared" si="30"/>
        <v>431.25</v>
      </c>
      <c r="Q335" s="160">
        <f>K335-P335</f>
        <v>4439.7000000000007</v>
      </c>
    </row>
    <row r="336" spans="1:17" s="9" customFormat="1" ht="79.349999999999994" customHeight="1" x14ac:dyDescent="0.25">
      <c r="A336" s="223"/>
      <c r="B336" s="14" t="s">
        <v>249</v>
      </c>
      <c r="C336" s="14">
        <v>320</v>
      </c>
      <c r="D336" s="57">
        <v>324.73</v>
      </c>
      <c r="E336" s="24">
        <v>15</v>
      </c>
      <c r="F336" s="106">
        <f t="shared" si="29"/>
        <v>4870.9500000000007</v>
      </c>
      <c r="G336" s="40"/>
      <c r="H336" s="13"/>
      <c r="I336" s="111"/>
      <c r="J336" s="13"/>
      <c r="K336" s="36">
        <f t="shared" si="28"/>
        <v>4870.9500000000007</v>
      </c>
      <c r="L336" s="36">
        <v>373.5</v>
      </c>
      <c r="M336" s="160">
        <v>57.75</v>
      </c>
      <c r="N336" s="36"/>
      <c r="O336" s="36"/>
      <c r="P336" s="13">
        <f t="shared" si="30"/>
        <v>431.25</v>
      </c>
      <c r="Q336" s="160">
        <f t="shared" si="31"/>
        <v>4439.7000000000007</v>
      </c>
    </row>
    <row r="337" spans="1:17" s="9" customFormat="1" ht="79.349999999999994" customHeight="1" x14ac:dyDescent="0.25">
      <c r="A337" s="222" t="s">
        <v>505</v>
      </c>
      <c r="B337" s="14" t="s">
        <v>439</v>
      </c>
      <c r="C337" s="14">
        <v>321</v>
      </c>
      <c r="D337" s="57">
        <v>227.6</v>
      </c>
      <c r="E337" s="24">
        <v>15</v>
      </c>
      <c r="F337" s="106">
        <f t="shared" si="29"/>
        <v>3414</v>
      </c>
      <c r="G337" s="40"/>
      <c r="H337" s="13"/>
      <c r="I337" s="111"/>
      <c r="J337" s="13"/>
      <c r="K337" s="36">
        <f t="shared" si="28"/>
        <v>3414</v>
      </c>
      <c r="L337" s="36">
        <v>89.88</v>
      </c>
      <c r="M337" s="160">
        <v>57.75</v>
      </c>
      <c r="N337" s="36"/>
      <c r="O337" s="36"/>
      <c r="P337" s="13">
        <f t="shared" si="30"/>
        <v>147.63</v>
      </c>
      <c r="Q337" s="160">
        <f t="shared" si="31"/>
        <v>3266.37</v>
      </c>
    </row>
    <row r="338" spans="1:17" s="102" customFormat="1" ht="63.75" customHeight="1" x14ac:dyDescent="0.25">
      <c r="A338" s="226"/>
      <c r="B338" s="12" t="s">
        <v>589</v>
      </c>
      <c r="C338" s="14">
        <v>322</v>
      </c>
      <c r="D338" s="57">
        <v>227.6</v>
      </c>
      <c r="E338" s="41">
        <v>15</v>
      </c>
      <c r="F338" s="107">
        <f>+D338*E338</f>
        <v>3414</v>
      </c>
      <c r="G338" s="40"/>
      <c r="H338" s="36"/>
      <c r="I338" s="111"/>
      <c r="J338" s="36"/>
      <c r="K338" s="36">
        <f t="shared" si="28"/>
        <v>3414</v>
      </c>
      <c r="L338" s="36">
        <v>89.88</v>
      </c>
      <c r="M338" s="160">
        <v>59.15</v>
      </c>
      <c r="N338" s="36"/>
      <c r="O338" s="36"/>
      <c r="P338" s="13">
        <f t="shared" si="30"/>
        <v>149.03</v>
      </c>
      <c r="Q338" s="160">
        <f>K338-P338</f>
        <v>3264.97</v>
      </c>
    </row>
    <row r="339" spans="1:17" s="9" customFormat="1" ht="69" customHeight="1" x14ac:dyDescent="0.25">
      <c r="A339" s="226"/>
      <c r="B339" s="14" t="s">
        <v>376</v>
      </c>
      <c r="C339" s="14">
        <v>323</v>
      </c>
      <c r="D339" s="57">
        <v>227.6</v>
      </c>
      <c r="E339" s="24">
        <v>15</v>
      </c>
      <c r="F339" s="106">
        <f t="shared" si="29"/>
        <v>3414</v>
      </c>
      <c r="G339" s="40"/>
      <c r="H339" s="13"/>
      <c r="I339" s="111"/>
      <c r="J339" s="13"/>
      <c r="K339" s="36">
        <f t="shared" si="28"/>
        <v>3414</v>
      </c>
      <c r="L339" s="36">
        <v>89.88</v>
      </c>
      <c r="M339" s="160">
        <v>59.15</v>
      </c>
      <c r="N339" s="36"/>
      <c r="O339" s="36"/>
      <c r="P339" s="13">
        <f t="shared" si="30"/>
        <v>149.03</v>
      </c>
      <c r="Q339" s="160">
        <f t="shared" si="31"/>
        <v>3264.97</v>
      </c>
    </row>
    <row r="340" spans="1:17" s="9" customFormat="1" ht="79.349999999999994" customHeight="1" x14ac:dyDescent="0.25">
      <c r="A340" s="226"/>
      <c r="B340" s="14" t="s">
        <v>358</v>
      </c>
      <c r="C340" s="14">
        <v>324</v>
      </c>
      <c r="D340" s="57">
        <v>227.6</v>
      </c>
      <c r="E340" s="24">
        <v>15</v>
      </c>
      <c r="F340" s="106">
        <f t="shared" si="29"/>
        <v>3414</v>
      </c>
      <c r="G340" s="40"/>
      <c r="H340" s="13"/>
      <c r="I340" s="111"/>
      <c r="J340" s="13"/>
      <c r="K340" s="36">
        <f t="shared" si="28"/>
        <v>3414</v>
      </c>
      <c r="L340" s="36">
        <v>89.88</v>
      </c>
      <c r="M340" s="160">
        <v>59.15</v>
      </c>
      <c r="N340" s="36"/>
      <c r="O340" s="36"/>
      <c r="P340" s="13">
        <f t="shared" si="30"/>
        <v>149.03</v>
      </c>
      <c r="Q340" s="160">
        <f t="shared" si="31"/>
        <v>3264.97</v>
      </c>
    </row>
    <row r="341" spans="1:17" s="9" customFormat="1" ht="79.349999999999994" customHeight="1" x14ac:dyDescent="0.25">
      <c r="A341" s="226"/>
      <c r="B341" s="14" t="s">
        <v>372</v>
      </c>
      <c r="C341" s="14">
        <v>325</v>
      </c>
      <c r="D341" s="57">
        <v>227.6</v>
      </c>
      <c r="E341" s="24">
        <v>15</v>
      </c>
      <c r="F341" s="106">
        <f t="shared" si="29"/>
        <v>3414</v>
      </c>
      <c r="G341" s="40"/>
      <c r="H341" s="13"/>
      <c r="I341" s="111"/>
      <c r="J341" s="13"/>
      <c r="K341" s="36">
        <f t="shared" si="28"/>
        <v>3414</v>
      </c>
      <c r="L341" s="36">
        <v>89.88</v>
      </c>
      <c r="M341" s="160">
        <v>59.15</v>
      </c>
      <c r="N341" s="36"/>
      <c r="O341" s="36"/>
      <c r="P341" s="13">
        <f t="shared" si="30"/>
        <v>149.03</v>
      </c>
      <c r="Q341" s="160">
        <f t="shared" si="31"/>
        <v>3264.97</v>
      </c>
    </row>
    <row r="342" spans="1:17" s="9" customFormat="1" ht="79.349999999999994" customHeight="1" x14ac:dyDescent="0.25">
      <c r="A342" s="226"/>
      <c r="B342" s="14" t="s">
        <v>375</v>
      </c>
      <c r="C342" s="14">
        <v>326</v>
      </c>
      <c r="D342" s="57">
        <v>320.33</v>
      </c>
      <c r="E342" s="24">
        <v>15</v>
      </c>
      <c r="F342" s="106">
        <f>+D342*E342</f>
        <v>4804.95</v>
      </c>
      <c r="G342" s="40"/>
      <c r="H342" s="13"/>
      <c r="I342" s="111"/>
      <c r="J342" s="13"/>
      <c r="K342" s="36">
        <f t="shared" si="28"/>
        <v>4804.95</v>
      </c>
      <c r="L342" s="36">
        <v>366.32</v>
      </c>
      <c r="M342" s="160">
        <v>59.15</v>
      </c>
      <c r="N342" s="36"/>
      <c r="O342" s="36"/>
      <c r="P342" s="13">
        <f t="shared" si="30"/>
        <v>425.46999999999997</v>
      </c>
      <c r="Q342" s="160">
        <f>K342-P342</f>
        <v>4379.4799999999996</v>
      </c>
    </row>
    <row r="343" spans="1:17" s="38" customFormat="1" ht="79.349999999999994" customHeight="1" x14ac:dyDescent="0.25">
      <c r="A343" s="226"/>
      <c r="B343" s="12" t="s">
        <v>250</v>
      </c>
      <c r="C343" s="14">
        <v>327</v>
      </c>
      <c r="D343" s="57">
        <v>227.6</v>
      </c>
      <c r="E343" s="41">
        <v>15</v>
      </c>
      <c r="F343" s="107">
        <f t="shared" si="29"/>
        <v>3414</v>
      </c>
      <c r="G343" s="40"/>
      <c r="H343" s="36"/>
      <c r="I343" s="114"/>
      <c r="J343" s="36"/>
      <c r="K343" s="36">
        <f t="shared" si="28"/>
        <v>3414</v>
      </c>
      <c r="L343" s="36">
        <v>89.88</v>
      </c>
      <c r="M343" s="160">
        <v>57.75</v>
      </c>
      <c r="N343" s="36"/>
      <c r="O343" s="36"/>
      <c r="P343" s="13">
        <f t="shared" si="30"/>
        <v>147.63</v>
      </c>
      <c r="Q343" s="160">
        <f t="shared" si="31"/>
        <v>3266.37</v>
      </c>
    </row>
    <row r="344" spans="1:17" s="9" customFormat="1" ht="79.349999999999994" customHeight="1" x14ac:dyDescent="0.25">
      <c r="A344" s="217" t="s">
        <v>505</v>
      </c>
      <c r="B344" s="14" t="s">
        <v>388</v>
      </c>
      <c r="C344" s="14">
        <v>328</v>
      </c>
      <c r="D344" s="57">
        <v>227.6</v>
      </c>
      <c r="E344" s="24">
        <v>15</v>
      </c>
      <c r="F344" s="106">
        <f t="shared" si="29"/>
        <v>3414</v>
      </c>
      <c r="G344" s="40"/>
      <c r="H344" s="13"/>
      <c r="I344" s="111"/>
      <c r="J344" s="13"/>
      <c r="K344" s="36">
        <f t="shared" si="28"/>
        <v>3414</v>
      </c>
      <c r="L344" s="36">
        <v>89.88</v>
      </c>
      <c r="M344" s="160">
        <v>57.75</v>
      </c>
      <c r="N344" s="36"/>
      <c r="O344" s="36"/>
      <c r="P344" s="13">
        <f t="shared" si="30"/>
        <v>147.63</v>
      </c>
      <c r="Q344" s="160">
        <f t="shared" si="31"/>
        <v>3266.37</v>
      </c>
    </row>
    <row r="345" spans="1:17" s="9" customFormat="1" ht="79.349999999999994" customHeight="1" x14ac:dyDescent="0.25">
      <c r="A345" s="217"/>
      <c r="B345" s="14" t="s">
        <v>251</v>
      </c>
      <c r="C345" s="14">
        <v>329</v>
      </c>
      <c r="D345" s="57">
        <v>227.6</v>
      </c>
      <c r="E345" s="24">
        <v>15</v>
      </c>
      <c r="F345" s="106">
        <f t="shared" si="29"/>
        <v>3414</v>
      </c>
      <c r="G345" s="40"/>
      <c r="H345" s="13"/>
      <c r="I345" s="111"/>
      <c r="J345" s="13"/>
      <c r="K345" s="36">
        <f t="shared" si="28"/>
        <v>3414</v>
      </c>
      <c r="L345" s="36">
        <v>89.88</v>
      </c>
      <c r="M345" s="160">
        <v>57.75</v>
      </c>
      <c r="N345" s="36"/>
      <c r="O345" s="36"/>
      <c r="P345" s="13">
        <f t="shared" si="30"/>
        <v>147.63</v>
      </c>
      <c r="Q345" s="160">
        <f t="shared" si="31"/>
        <v>3266.37</v>
      </c>
    </row>
    <row r="346" spans="1:17" s="9" customFormat="1" ht="79.349999999999994" customHeight="1" x14ac:dyDescent="0.25">
      <c r="A346" s="222" t="s">
        <v>84</v>
      </c>
      <c r="B346" s="14" t="s">
        <v>605</v>
      </c>
      <c r="C346" s="14">
        <v>330</v>
      </c>
      <c r="D346" s="57">
        <v>317.23</v>
      </c>
      <c r="E346" s="24">
        <v>15</v>
      </c>
      <c r="F346" s="106">
        <f t="shared" si="29"/>
        <v>4758.4500000000007</v>
      </c>
      <c r="G346" s="40"/>
      <c r="H346" s="13"/>
      <c r="I346" s="111"/>
      <c r="J346" s="13"/>
      <c r="K346" s="36">
        <f t="shared" si="28"/>
        <v>4758.4500000000007</v>
      </c>
      <c r="L346" s="36">
        <v>361.26</v>
      </c>
      <c r="M346" s="160">
        <v>57.75</v>
      </c>
      <c r="N346" s="36"/>
      <c r="O346" s="36"/>
      <c r="P346" s="13">
        <f t="shared" si="30"/>
        <v>419.01</v>
      </c>
      <c r="Q346" s="160">
        <f t="shared" si="31"/>
        <v>4339.4400000000005</v>
      </c>
    </row>
    <row r="347" spans="1:17" s="9" customFormat="1" ht="79.349999999999994" customHeight="1" x14ac:dyDescent="0.25">
      <c r="A347" s="226"/>
      <c r="B347" s="14" t="s">
        <v>606</v>
      </c>
      <c r="C347" s="14">
        <v>331</v>
      </c>
      <c r="D347" s="57">
        <v>317.23</v>
      </c>
      <c r="E347" s="24">
        <v>15</v>
      </c>
      <c r="F347" s="106">
        <f t="shared" si="29"/>
        <v>4758.4500000000007</v>
      </c>
      <c r="G347" s="40"/>
      <c r="H347" s="13"/>
      <c r="I347" s="111"/>
      <c r="J347" s="13"/>
      <c r="K347" s="36">
        <f t="shared" si="28"/>
        <v>4758.4500000000007</v>
      </c>
      <c r="L347" s="36">
        <v>361.26</v>
      </c>
      <c r="M347" s="160">
        <v>57.75</v>
      </c>
      <c r="N347" s="36"/>
      <c r="O347" s="36"/>
      <c r="P347" s="13">
        <f t="shared" si="30"/>
        <v>419.01</v>
      </c>
      <c r="Q347" s="160">
        <f t="shared" si="31"/>
        <v>4339.4400000000005</v>
      </c>
    </row>
    <row r="348" spans="1:17" s="9" customFormat="1" ht="79.349999999999994" customHeight="1" x14ac:dyDescent="0.25">
      <c r="A348" s="226"/>
      <c r="B348" s="14" t="s">
        <v>607</v>
      </c>
      <c r="C348" s="14">
        <v>332</v>
      </c>
      <c r="D348" s="57">
        <v>317.23</v>
      </c>
      <c r="E348" s="24">
        <v>15</v>
      </c>
      <c r="F348" s="106">
        <f t="shared" si="29"/>
        <v>4758.4500000000007</v>
      </c>
      <c r="G348" s="40"/>
      <c r="H348" s="13"/>
      <c r="I348" s="111"/>
      <c r="J348" s="13"/>
      <c r="K348" s="36">
        <f t="shared" si="28"/>
        <v>4758.4500000000007</v>
      </c>
      <c r="L348" s="36">
        <v>361.26</v>
      </c>
      <c r="M348" s="160">
        <v>57.75</v>
      </c>
      <c r="N348" s="36"/>
      <c r="O348" s="36"/>
      <c r="P348" s="13">
        <f t="shared" si="30"/>
        <v>419.01</v>
      </c>
      <c r="Q348" s="160">
        <f t="shared" si="31"/>
        <v>4339.4400000000005</v>
      </c>
    </row>
    <row r="349" spans="1:17" s="9" customFormat="1" ht="67.5" customHeight="1" x14ac:dyDescent="0.25">
      <c r="A349" s="226"/>
      <c r="B349" s="26" t="s">
        <v>557</v>
      </c>
      <c r="C349" s="14">
        <v>333</v>
      </c>
      <c r="D349" s="57">
        <v>317.23</v>
      </c>
      <c r="E349" s="24">
        <v>15</v>
      </c>
      <c r="F349" s="106">
        <f t="shared" si="29"/>
        <v>4758.4500000000007</v>
      </c>
      <c r="G349" s="40"/>
      <c r="H349" s="13"/>
      <c r="I349" s="111"/>
      <c r="J349" s="13"/>
      <c r="K349" s="36">
        <f t="shared" si="28"/>
        <v>4758.4500000000007</v>
      </c>
      <c r="L349" s="36">
        <v>361.26</v>
      </c>
      <c r="M349" s="160">
        <v>57.75</v>
      </c>
      <c r="N349" s="36"/>
      <c r="O349" s="36"/>
      <c r="P349" s="13">
        <f t="shared" si="30"/>
        <v>419.01</v>
      </c>
      <c r="Q349" s="160">
        <f t="shared" si="31"/>
        <v>4339.4400000000005</v>
      </c>
    </row>
    <row r="350" spans="1:17" s="9" customFormat="1" ht="67.5" customHeight="1" x14ac:dyDescent="0.25">
      <c r="A350" s="226"/>
      <c r="B350" s="26" t="s">
        <v>459</v>
      </c>
      <c r="C350" s="14">
        <v>334</v>
      </c>
      <c r="D350" s="57">
        <v>317.23</v>
      </c>
      <c r="E350" s="24">
        <v>15</v>
      </c>
      <c r="F350" s="106">
        <f>+D350*E350</f>
        <v>4758.4500000000007</v>
      </c>
      <c r="G350" s="40"/>
      <c r="H350" s="13"/>
      <c r="I350" s="111"/>
      <c r="J350" s="13"/>
      <c r="K350" s="36">
        <f t="shared" si="28"/>
        <v>4758.4500000000007</v>
      </c>
      <c r="L350" s="36">
        <v>361.26</v>
      </c>
      <c r="M350" s="160">
        <v>57.75</v>
      </c>
      <c r="N350" s="36"/>
      <c r="O350" s="36"/>
      <c r="P350" s="13">
        <f t="shared" si="30"/>
        <v>419.01</v>
      </c>
      <c r="Q350" s="160">
        <f t="shared" si="31"/>
        <v>4339.4400000000005</v>
      </c>
    </row>
    <row r="351" spans="1:17" s="9" customFormat="1" ht="67.5" customHeight="1" x14ac:dyDescent="0.25">
      <c r="A351" s="226"/>
      <c r="B351" s="14" t="s">
        <v>600</v>
      </c>
      <c r="C351" s="14">
        <v>335</v>
      </c>
      <c r="D351" s="57">
        <v>317.23</v>
      </c>
      <c r="E351" s="24">
        <v>15</v>
      </c>
      <c r="F351" s="106">
        <f>+D351*E351</f>
        <v>4758.4500000000007</v>
      </c>
      <c r="G351" s="40"/>
      <c r="H351" s="13"/>
      <c r="I351" s="111"/>
      <c r="J351" s="13"/>
      <c r="K351" s="36">
        <f>SUM(F351:J351)</f>
        <v>4758.4500000000007</v>
      </c>
      <c r="L351" s="36">
        <v>361.26</v>
      </c>
      <c r="M351" s="160"/>
      <c r="N351" s="36"/>
      <c r="O351" s="36"/>
      <c r="P351" s="13">
        <f t="shared" si="30"/>
        <v>361.26</v>
      </c>
      <c r="Q351" s="160">
        <f>K351-P351</f>
        <v>4397.1900000000005</v>
      </c>
    </row>
    <row r="352" spans="1:17" s="9" customFormat="1" ht="67.5" customHeight="1" x14ac:dyDescent="0.25">
      <c r="A352" s="223"/>
      <c r="B352" s="26" t="s">
        <v>475</v>
      </c>
      <c r="C352" s="14">
        <v>336</v>
      </c>
      <c r="D352" s="57">
        <v>317.23</v>
      </c>
      <c r="E352" s="24">
        <v>15</v>
      </c>
      <c r="F352" s="106">
        <f>+D352*E352</f>
        <v>4758.4500000000007</v>
      </c>
      <c r="G352" s="40"/>
      <c r="H352" s="13"/>
      <c r="I352" s="111"/>
      <c r="J352" s="13"/>
      <c r="K352" s="36">
        <f t="shared" si="28"/>
        <v>4758.4500000000007</v>
      </c>
      <c r="L352" s="36">
        <v>361.26</v>
      </c>
      <c r="M352" s="160"/>
      <c r="N352" s="36"/>
      <c r="O352" s="36"/>
      <c r="P352" s="13">
        <f t="shared" si="30"/>
        <v>361.26</v>
      </c>
      <c r="Q352" s="160">
        <f>K352-P352</f>
        <v>4397.1900000000005</v>
      </c>
    </row>
    <row r="353" spans="1:17" s="9" customFormat="1" ht="79.349999999999994" customHeight="1" x14ac:dyDescent="0.25">
      <c r="A353" s="224"/>
      <c r="B353" s="224"/>
      <c r="C353" s="224"/>
      <c r="D353" s="224"/>
      <c r="E353" s="224"/>
      <c r="F353" s="176">
        <f t="shared" ref="F353:O353" si="32">SUM(F308:F352)</f>
        <v>224109.60000000012</v>
      </c>
      <c r="G353" s="176">
        <f t="shared" si="32"/>
        <v>0</v>
      </c>
      <c r="H353" s="177">
        <f t="shared" si="32"/>
        <v>0</v>
      </c>
      <c r="I353" s="178">
        <f t="shared" si="32"/>
        <v>0</v>
      </c>
      <c r="J353" s="177">
        <f t="shared" si="32"/>
        <v>0</v>
      </c>
      <c r="K353" s="177">
        <f t="shared" si="32"/>
        <v>224109.60000000012</v>
      </c>
      <c r="L353" s="57">
        <f t="shared" si="32"/>
        <v>17810.599999999984</v>
      </c>
      <c r="M353" s="57">
        <f>SUM(M308:M352)</f>
        <v>2174.2000000000007</v>
      </c>
      <c r="N353" s="177">
        <f t="shared" si="32"/>
        <v>0</v>
      </c>
      <c r="O353" s="177">
        <f t="shared" si="32"/>
        <v>0</v>
      </c>
      <c r="P353" s="177">
        <f>SUM(P308:P352)</f>
        <v>19984.799999999988</v>
      </c>
      <c r="Q353" s="177">
        <f>SUM(Q308:Q352)</f>
        <v>204124.80000000002</v>
      </c>
    </row>
    <row r="354" spans="1:17" ht="2.25" customHeight="1" thickBot="1" x14ac:dyDescent="0.3">
      <c r="A354" s="22"/>
      <c r="B354"/>
      <c r="D354" s="162"/>
      <c r="E354" s="117"/>
      <c r="F354" s="118"/>
      <c r="G354" s="119"/>
      <c r="H354" s="118"/>
      <c r="I354" s="119"/>
      <c r="J354" s="118"/>
      <c r="K354" s="119"/>
      <c r="L354" s="119"/>
      <c r="M354" s="147"/>
      <c r="N354" s="119"/>
      <c r="O354" s="119"/>
      <c r="P354" s="118"/>
      <c r="Q354" s="147"/>
    </row>
    <row r="355" spans="1:17" ht="35.25" hidden="1" customHeight="1" thickBot="1" x14ac:dyDescent="0.3">
      <c r="A355" s="22"/>
      <c r="B355"/>
      <c r="D355" s="162"/>
      <c r="E355" s="117"/>
      <c r="F355" s="118"/>
      <c r="G355" s="119"/>
      <c r="H355" s="118"/>
      <c r="I355" s="119"/>
      <c r="J355" s="118"/>
      <c r="K355" s="119"/>
      <c r="L355" s="119"/>
      <c r="M355" s="147"/>
      <c r="N355" s="119"/>
      <c r="O355" s="119"/>
      <c r="P355" s="118"/>
      <c r="Q355" s="147"/>
    </row>
    <row r="356" spans="1:17" ht="78.75" hidden="1" customHeight="1" x14ac:dyDescent="0.25">
      <c r="A356" s="22"/>
      <c r="B356"/>
      <c r="D356" s="162"/>
      <c r="E356" s="117"/>
      <c r="F356" s="118"/>
      <c r="G356" s="119"/>
      <c r="H356" s="118"/>
      <c r="I356" s="119"/>
      <c r="J356" s="118"/>
      <c r="K356" s="119"/>
      <c r="L356" s="119"/>
      <c r="M356" s="147"/>
      <c r="N356" s="119"/>
      <c r="O356" s="119"/>
      <c r="P356" s="118"/>
      <c r="Q356" s="147"/>
    </row>
    <row r="357" spans="1:17" s="9" customFormat="1" ht="79.349999999999994" customHeight="1" x14ac:dyDescent="0.25">
      <c r="A357" s="238"/>
      <c r="B357" s="238"/>
      <c r="C357" s="238"/>
      <c r="D357" s="238"/>
      <c r="E357" s="238"/>
      <c r="F357" s="238"/>
      <c r="G357" s="238"/>
      <c r="H357" s="238"/>
      <c r="I357" s="238"/>
      <c r="J357" s="238"/>
      <c r="K357" s="238"/>
      <c r="L357" s="238"/>
      <c r="M357" s="238"/>
      <c r="N357" s="238"/>
      <c r="O357" s="238"/>
      <c r="P357" s="238"/>
      <c r="Q357" s="238"/>
    </row>
    <row r="358" spans="1:17" s="172" customFormat="1" ht="79.349999999999994" customHeight="1" x14ac:dyDescent="0.25">
      <c r="A358" s="227"/>
      <c r="B358" s="227"/>
      <c r="C358" s="174"/>
      <c r="D358" s="228" t="s">
        <v>30</v>
      </c>
      <c r="E358" s="228"/>
      <c r="F358" s="228"/>
      <c r="G358" s="228"/>
      <c r="H358" s="228"/>
      <c r="I358" s="228"/>
      <c r="J358" s="228"/>
      <c r="K358" s="228"/>
      <c r="L358" s="237" t="s">
        <v>35</v>
      </c>
      <c r="M358" s="237"/>
      <c r="N358" s="237"/>
      <c r="O358" s="237"/>
      <c r="P358" s="237"/>
      <c r="Q358" s="171"/>
    </row>
    <row r="359" spans="1:17" s="172" customFormat="1" ht="79.349999999999994" customHeight="1" x14ac:dyDescent="0.25">
      <c r="A359" s="91" t="s">
        <v>0</v>
      </c>
      <c r="B359" s="91" t="s">
        <v>1</v>
      </c>
      <c r="C359" s="91"/>
      <c r="D359" s="35" t="s">
        <v>2</v>
      </c>
      <c r="E359" s="156" t="s">
        <v>39</v>
      </c>
      <c r="F359" s="35" t="s">
        <v>33</v>
      </c>
      <c r="G359" s="35"/>
      <c r="H359" s="35" t="s">
        <v>34</v>
      </c>
      <c r="I359" s="35" t="s">
        <v>542</v>
      </c>
      <c r="J359" s="35" t="s">
        <v>473</v>
      </c>
      <c r="K359" s="35" t="s">
        <v>36</v>
      </c>
      <c r="L359" s="35" t="s">
        <v>256</v>
      </c>
      <c r="M359" s="35" t="s">
        <v>32</v>
      </c>
      <c r="N359" s="35" t="s">
        <v>40</v>
      </c>
      <c r="O359" s="35" t="s">
        <v>267</v>
      </c>
      <c r="P359" s="35" t="s">
        <v>37</v>
      </c>
      <c r="Q359" s="35" t="s">
        <v>38</v>
      </c>
    </row>
    <row r="360" spans="1:17" s="9" customFormat="1" ht="79.349999999999994" customHeight="1" x14ac:dyDescent="0.25">
      <c r="A360" s="72" t="s">
        <v>20</v>
      </c>
      <c r="B360" s="12" t="s">
        <v>21</v>
      </c>
      <c r="C360" s="12">
        <v>1</v>
      </c>
      <c r="D360" s="57">
        <v>86.73</v>
      </c>
      <c r="E360" s="41">
        <v>15</v>
      </c>
      <c r="F360" s="15">
        <f t="shared" ref="F360:F373" si="33">D360*E360</f>
        <v>1300.95</v>
      </c>
      <c r="G360" s="40"/>
      <c r="H360" s="122"/>
      <c r="I360" s="36"/>
      <c r="J360" s="122"/>
      <c r="K360" s="36">
        <f t="shared" ref="K360:K382" si="34">SUM(F360:J360)</f>
        <v>1300.95</v>
      </c>
      <c r="L360" s="36"/>
      <c r="M360" s="160"/>
      <c r="N360" s="36"/>
      <c r="O360" s="36"/>
      <c r="P360" s="122">
        <f>L360+M360+N360+O360</f>
        <v>0</v>
      </c>
      <c r="Q360" s="160">
        <f>K360-P360</f>
        <v>1300.95</v>
      </c>
    </row>
    <row r="361" spans="1:17" s="9" customFormat="1" ht="79.349999999999994" customHeight="1" x14ac:dyDescent="0.25">
      <c r="A361" s="72" t="s">
        <v>20</v>
      </c>
      <c r="B361" s="12" t="s">
        <v>22</v>
      </c>
      <c r="C361" s="12">
        <v>2</v>
      </c>
      <c r="D361" s="57">
        <v>191.62</v>
      </c>
      <c r="E361" s="41">
        <v>15</v>
      </c>
      <c r="F361" s="15">
        <f t="shared" si="33"/>
        <v>2874.3</v>
      </c>
      <c r="G361" s="40"/>
      <c r="H361" s="122"/>
      <c r="I361" s="36"/>
      <c r="J361" s="122"/>
      <c r="K361" s="36">
        <f t="shared" si="34"/>
        <v>2874.3</v>
      </c>
      <c r="L361" s="36"/>
      <c r="M361" s="160"/>
      <c r="N361" s="36"/>
      <c r="O361" s="36"/>
      <c r="P361" s="122">
        <f t="shared" ref="P361:P382" si="35">L361+M361+N361+O361</f>
        <v>0</v>
      </c>
      <c r="Q361" s="160">
        <f t="shared" ref="Q361:Q382" si="36">K361-P361</f>
        <v>2874.3</v>
      </c>
    </row>
    <row r="362" spans="1:17" s="9" customFormat="1" ht="79.349999999999994" customHeight="1" x14ac:dyDescent="0.25">
      <c r="A362" s="72" t="s">
        <v>20</v>
      </c>
      <c r="B362" s="12" t="s">
        <v>23</v>
      </c>
      <c r="C362" s="12">
        <v>3</v>
      </c>
      <c r="D362" s="57">
        <v>271.54000000000002</v>
      </c>
      <c r="E362" s="41">
        <v>15</v>
      </c>
      <c r="F362" s="15">
        <f t="shared" si="33"/>
        <v>4073.1000000000004</v>
      </c>
      <c r="G362" s="40"/>
      <c r="H362" s="122"/>
      <c r="I362" s="36"/>
      <c r="J362" s="122"/>
      <c r="K362" s="36">
        <f t="shared" si="34"/>
        <v>4073.1000000000004</v>
      </c>
      <c r="L362" s="36"/>
      <c r="M362" s="160"/>
      <c r="N362" s="36"/>
      <c r="O362" s="36"/>
      <c r="P362" s="122">
        <f t="shared" si="35"/>
        <v>0</v>
      </c>
      <c r="Q362" s="160">
        <f t="shared" si="36"/>
        <v>4073.1000000000004</v>
      </c>
    </row>
    <row r="363" spans="1:17" s="9" customFormat="1" ht="79.349999999999994" customHeight="1" x14ac:dyDescent="0.25">
      <c r="A363" s="72" t="s">
        <v>20</v>
      </c>
      <c r="B363" s="12" t="s">
        <v>24</v>
      </c>
      <c r="C363" s="12">
        <v>4</v>
      </c>
      <c r="D363" s="57">
        <v>174.92</v>
      </c>
      <c r="E363" s="41">
        <v>15</v>
      </c>
      <c r="F363" s="15">
        <f t="shared" si="33"/>
        <v>2623.7999999999997</v>
      </c>
      <c r="G363" s="40"/>
      <c r="H363" s="122"/>
      <c r="I363" s="36"/>
      <c r="J363" s="122"/>
      <c r="K363" s="36">
        <f t="shared" si="34"/>
        <v>2623.7999999999997</v>
      </c>
      <c r="L363" s="36"/>
      <c r="M363" s="160"/>
      <c r="N363" s="36"/>
      <c r="O363" s="36"/>
      <c r="P363" s="122">
        <f t="shared" si="35"/>
        <v>0</v>
      </c>
      <c r="Q363" s="160">
        <f t="shared" si="36"/>
        <v>2623.7999999999997</v>
      </c>
    </row>
    <row r="364" spans="1:17" s="9" customFormat="1" ht="79.349999999999994" customHeight="1" x14ac:dyDescent="0.25">
      <c r="A364" s="72" t="s">
        <v>20</v>
      </c>
      <c r="B364" s="12" t="s">
        <v>260</v>
      </c>
      <c r="C364" s="12">
        <v>5</v>
      </c>
      <c r="D364" s="57">
        <v>183.24</v>
      </c>
      <c r="E364" s="41">
        <v>15</v>
      </c>
      <c r="F364" s="15">
        <f t="shared" si="33"/>
        <v>2748.6000000000004</v>
      </c>
      <c r="G364" s="40"/>
      <c r="H364" s="122"/>
      <c r="I364" s="36"/>
      <c r="J364" s="122"/>
      <c r="K364" s="36">
        <f t="shared" si="34"/>
        <v>2748.6000000000004</v>
      </c>
      <c r="L364" s="36"/>
      <c r="M364" s="160">
        <v>56.75</v>
      </c>
      <c r="N364" s="36"/>
      <c r="O364" s="36"/>
      <c r="P364" s="122">
        <f t="shared" si="35"/>
        <v>56.75</v>
      </c>
      <c r="Q364" s="160">
        <f t="shared" si="36"/>
        <v>2691.8500000000004</v>
      </c>
    </row>
    <row r="365" spans="1:17" s="9" customFormat="1" ht="79.349999999999994" customHeight="1" x14ac:dyDescent="0.25">
      <c r="A365" s="72" t="s">
        <v>20</v>
      </c>
      <c r="B365" s="12" t="s">
        <v>25</v>
      </c>
      <c r="C365" s="12">
        <v>6</v>
      </c>
      <c r="D365" s="57">
        <v>271.95999999999998</v>
      </c>
      <c r="E365" s="41">
        <v>15</v>
      </c>
      <c r="F365" s="15">
        <f t="shared" si="33"/>
        <v>4079.3999999999996</v>
      </c>
      <c r="G365" s="40"/>
      <c r="H365" s="122"/>
      <c r="I365" s="36"/>
      <c r="J365" s="122"/>
      <c r="K365" s="36">
        <f t="shared" si="34"/>
        <v>4079.3999999999996</v>
      </c>
      <c r="L365" s="36"/>
      <c r="M365" s="160"/>
      <c r="N365" s="36"/>
      <c r="O365" s="36"/>
      <c r="P365" s="122">
        <f t="shared" si="35"/>
        <v>0</v>
      </c>
      <c r="Q365" s="160">
        <f t="shared" si="36"/>
        <v>4079.3999999999996</v>
      </c>
    </row>
    <row r="366" spans="1:17" s="9" customFormat="1" ht="79.349999999999994" customHeight="1" x14ac:dyDescent="0.25">
      <c r="A366" s="72" t="s">
        <v>20</v>
      </c>
      <c r="B366" s="12" t="s">
        <v>26</v>
      </c>
      <c r="C366" s="12">
        <v>7</v>
      </c>
      <c r="D366" s="57">
        <v>247.2</v>
      </c>
      <c r="E366" s="41">
        <v>15</v>
      </c>
      <c r="F366" s="15">
        <f t="shared" si="33"/>
        <v>3708</v>
      </c>
      <c r="G366" s="40"/>
      <c r="H366" s="122"/>
      <c r="I366" s="36"/>
      <c r="J366" s="122"/>
      <c r="K366" s="36">
        <f t="shared" si="34"/>
        <v>3708</v>
      </c>
      <c r="L366" s="36"/>
      <c r="M366" s="160">
        <v>56.75</v>
      </c>
      <c r="N366" s="36"/>
      <c r="O366" s="36"/>
      <c r="P366" s="122">
        <f t="shared" si="35"/>
        <v>56.75</v>
      </c>
      <c r="Q366" s="160">
        <f t="shared" si="36"/>
        <v>3651.25</v>
      </c>
    </row>
    <row r="367" spans="1:17" s="9" customFormat="1" ht="79.349999999999994" customHeight="1" x14ac:dyDescent="0.25">
      <c r="A367" s="72" t="s">
        <v>20</v>
      </c>
      <c r="B367" s="12" t="s">
        <v>27</v>
      </c>
      <c r="C367" s="12">
        <v>8</v>
      </c>
      <c r="D367" s="57">
        <v>254.59</v>
      </c>
      <c r="E367" s="41">
        <v>15</v>
      </c>
      <c r="F367" s="15">
        <f t="shared" si="33"/>
        <v>3818.85</v>
      </c>
      <c r="G367" s="40"/>
      <c r="H367" s="122"/>
      <c r="I367" s="36"/>
      <c r="J367" s="122"/>
      <c r="K367" s="36">
        <f t="shared" si="34"/>
        <v>3818.85</v>
      </c>
      <c r="L367" s="36"/>
      <c r="M367" s="160"/>
      <c r="N367" s="36"/>
      <c r="O367" s="36"/>
      <c r="P367" s="122">
        <f t="shared" si="35"/>
        <v>0</v>
      </c>
      <c r="Q367" s="160">
        <f t="shared" si="36"/>
        <v>3818.85</v>
      </c>
    </row>
    <row r="368" spans="1:17" s="9" customFormat="1" ht="79.349999999999994" customHeight="1" x14ac:dyDescent="0.25">
      <c r="A368" s="72" t="s">
        <v>20</v>
      </c>
      <c r="B368" s="12" t="s">
        <v>28</v>
      </c>
      <c r="C368" s="12">
        <v>9</v>
      </c>
      <c r="D368" s="57">
        <v>115.96</v>
      </c>
      <c r="E368" s="41">
        <v>15</v>
      </c>
      <c r="F368" s="15">
        <f t="shared" si="33"/>
        <v>1739.3999999999999</v>
      </c>
      <c r="G368" s="40"/>
      <c r="H368" s="122"/>
      <c r="I368" s="36"/>
      <c r="J368" s="122"/>
      <c r="K368" s="36">
        <f t="shared" si="34"/>
        <v>1739.3999999999999</v>
      </c>
      <c r="L368" s="36"/>
      <c r="M368" s="160"/>
      <c r="N368" s="36"/>
      <c r="O368" s="36"/>
      <c r="P368" s="122">
        <f t="shared" si="35"/>
        <v>0</v>
      </c>
      <c r="Q368" s="160">
        <f t="shared" si="36"/>
        <v>1739.3999999999999</v>
      </c>
    </row>
    <row r="369" spans="1:17" s="9" customFormat="1" ht="79.349999999999994" customHeight="1" x14ac:dyDescent="0.25">
      <c r="A369" s="72" t="s">
        <v>20</v>
      </c>
      <c r="B369" s="12" t="s">
        <v>277</v>
      </c>
      <c r="C369" s="12">
        <v>10</v>
      </c>
      <c r="D369" s="57">
        <v>250.01</v>
      </c>
      <c r="E369" s="41">
        <v>15</v>
      </c>
      <c r="F369" s="15">
        <f t="shared" si="33"/>
        <v>3750.1499999999996</v>
      </c>
      <c r="G369" s="40"/>
      <c r="H369" s="122"/>
      <c r="I369" s="36"/>
      <c r="J369" s="122"/>
      <c r="K369" s="36">
        <f t="shared" si="34"/>
        <v>3750.1499999999996</v>
      </c>
      <c r="L369" s="36"/>
      <c r="M369" s="160">
        <v>56.75</v>
      </c>
      <c r="N369" s="36"/>
      <c r="O369" s="36"/>
      <c r="P369" s="122">
        <f t="shared" si="35"/>
        <v>56.75</v>
      </c>
      <c r="Q369" s="160">
        <f t="shared" si="36"/>
        <v>3693.3999999999996</v>
      </c>
    </row>
    <row r="370" spans="1:17" s="9" customFormat="1" ht="79.349999999999994" customHeight="1" x14ac:dyDescent="0.25">
      <c r="A370" s="72" t="s">
        <v>20</v>
      </c>
      <c r="B370" s="12" t="s">
        <v>536</v>
      </c>
      <c r="C370" s="12">
        <v>11</v>
      </c>
      <c r="D370" s="57">
        <v>158.49</v>
      </c>
      <c r="E370" s="41">
        <v>15</v>
      </c>
      <c r="F370" s="15">
        <f t="shared" si="33"/>
        <v>2377.3500000000004</v>
      </c>
      <c r="G370" s="40"/>
      <c r="H370" s="122"/>
      <c r="I370" s="36"/>
      <c r="J370" s="122"/>
      <c r="K370" s="36">
        <f t="shared" si="34"/>
        <v>2377.3500000000004</v>
      </c>
      <c r="L370" s="36"/>
      <c r="M370" s="160">
        <v>56.75</v>
      </c>
      <c r="N370" s="36"/>
      <c r="O370" s="36"/>
      <c r="P370" s="122">
        <f t="shared" si="35"/>
        <v>56.75</v>
      </c>
      <c r="Q370" s="160">
        <f t="shared" si="36"/>
        <v>2320.6000000000004</v>
      </c>
    </row>
    <row r="371" spans="1:17" s="9" customFormat="1" ht="79.349999999999994" customHeight="1" x14ac:dyDescent="0.25">
      <c r="A371" s="72" t="s">
        <v>20</v>
      </c>
      <c r="B371" s="12" t="s">
        <v>29</v>
      </c>
      <c r="C371" s="12">
        <v>12</v>
      </c>
      <c r="D371" s="57">
        <v>271.02</v>
      </c>
      <c r="E371" s="41">
        <v>15</v>
      </c>
      <c r="F371" s="15">
        <f t="shared" si="33"/>
        <v>4065.2999999999997</v>
      </c>
      <c r="G371" s="40"/>
      <c r="H371" s="122"/>
      <c r="I371" s="36"/>
      <c r="J371" s="122"/>
      <c r="K371" s="36">
        <f t="shared" si="34"/>
        <v>4065.2999999999997</v>
      </c>
      <c r="L371" s="36"/>
      <c r="M371" s="160">
        <v>56.75</v>
      </c>
      <c r="N371" s="36"/>
      <c r="O371" s="36"/>
      <c r="P371" s="122">
        <f t="shared" si="35"/>
        <v>56.75</v>
      </c>
      <c r="Q371" s="160">
        <f t="shared" si="36"/>
        <v>4008.5499999999997</v>
      </c>
    </row>
    <row r="372" spans="1:17" s="9" customFormat="1" ht="79.349999999999994" customHeight="1" x14ac:dyDescent="0.25">
      <c r="A372" s="72" t="s">
        <v>20</v>
      </c>
      <c r="B372" s="12" t="s">
        <v>247</v>
      </c>
      <c r="C372" s="12">
        <v>13</v>
      </c>
      <c r="D372" s="57">
        <v>243.67</v>
      </c>
      <c r="E372" s="41">
        <v>15</v>
      </c>
      <c r="F372" s="15">
        <f t="shared" si="33"/>
        <v>3655.0499999999997</v>
      </c>
      <c r="G372" s="40"/>
      <c r="H372" s="122"/>
      <c r="I372" s="36"/>
      <c r="J372" s="122"/>
      <c r="K372" s="36">
        <f t="shared" si="34"/>
        <v>3655.0499999999997</v>
      </c>
      <c r="L372" s="36"/>
      <c r="M372" s="160">
        <v>56.75</v>
      </c>
      <c r="N372" s="36"/>
      <c r="O372" s="36"/>
      <c r="P372" s="122">
        <f t="shared" si="35"/>
        <v>56.75</v>
      </c>
      <c r="Q372" s="160">
        <f t="shared" si="36"/>
        <v>3598.2999999999997</v>
      </c>
    </row>
    <row r="373" spans="1:17" s="9" customFormat="1" ht="79.349999999999994" customHeight="1" x14ac:dyDescent="0.25">
      <c r="A373" s="72" t="s">
        <v>20</v>
      </c>
      <c r="B373" s="12" t="s">
        <v>153</v>
      </c>
      <c r="C373" s="12">
        <v>14</v>
      </c>
      <c r="D373" s="57">
        <v>307.42</v>
      </c>
      <c r="E373" s="37">
        <v>15</v>
      </c>
      <c r="F373" s="15">
        <f t="shared" si="33"/>
        <v>4611.3</v>
      </c>
      <c r="G373" s="40"/>
      <c r="H373" s="122"/>
      <c r="I373" s="36"/>
      <c r="J373" s="122"/>
      <c r="K373" s="36">
        <f t="shared" si="34"/>
        <v>4611.3</v>
      </c>
      <c r="L373" s="36"/>
      <c r="M373" s="160"/>
      <c r="N373" s="36"/>
      <c r="O373" s="36"/>
      <c r="P373" s="122">
        <f t="shared" si="35"/>
        <v>0</v>
      </c>
      <c r="Q373" s="160">
        <f t="shared" si="36"/>
        <v>4611.3</v>
      </c>
    </row>
    <row r="374" spans="1:17" s="9" customFormat="1" ht="79.349999999999994" customHeight="1" x14ac:dyDescent="0.25">
      <c r="A374" s="72" t="s">
        <v>278</v>
      </c>
      <c r="B374" s="12" t="s">
        <v>279</v>
      </c>
      <c r="C374" s="12">
        <v>15</v>
      </c>
      <c r="D374" s="57">
        <v>274.35000000000002</v>
      </c>
      <c r="E374" s="37">
        <v>15</v>
      </c>
      <c r="F374" s="122">
        <f t="shared" ref="F374:F382" si="37">+D374*E374</f>
        <v>4115.25</v>
      </c>
      <c r="G374" s="36"/>
      <c r="H374" s="122"/>
      <c r="I374" s="36"/>
      <c r="J374" s="122"/>
      <c r="K374" s="36">
        <f t="shared" si="34"/>
        <v>4115.25</v>
      </c>
      <c r="L374" s="36"/>
      <c r="M374" s="160">
        <v>56.75</v>
      </c>
      <c r="N374" s="36"/>
      <c r="O374" s="36"/>
      <c r="P374" s="122">
        <f t="shared" si="35"/>
        <v>56.75</v>
      </c>
      <c r="Q374" s="160">
        <f t="shared" si="36"/>
        <v>4058.5</v>
      </c>
    </row>
    <row r="375" spans="1:17" s="9" customFormat="1" ht="79.349999999999994" customHeight="1" x14ac:dyDescent="0.25">
      <c r="A375" s="72" t="s">
        <v>20</v>
      </c>
      <c r="B375" s="12" t="s">
        <v>492</v>
      </c>
      <c r="C375" s="12">
        <v>16</v>
      </c>
      <c r="D375" s="57">
        <v>152.04</v>
      </c>
      <c r="E375" s="37">
        <v>15</v>
      </c>
      <c r="F375" s="122">
        <f t="shared" si="37"/>
        <v>2280.6</v>
      </c>
      <c r="G375" s="36"/>
      <c r="H375" s="122"/>
      <c r="I375" s="36"/>
      <c r="J375" s="122"/>
      <c r="K375" s="36">
        <f t="shared" si="34"/>
        <v>2280.6</v>
      </c>
      <c r="L375" s="36"/>
      <c r="M375" s="160"/>
      <c r="N375" s="36"/>
      <c r="O375" s="36"/>
      <c r="P375" s="122">
        <f t="shared" si="35"/>
        <v>0</v>
      </c>
      <c r="Q375" s="160">
        <f t="shared" si="36"/>
        <v>2280.6</v>
      </c>
    </row>
    <row r="376" spans="1:17" s="9" customFormat="1" ht="79.349999999999994" customHeight="1" x14ac:dyDescent="0.25">
      <c r="A376" s="72" t="s">
        <v>20</v>
      </c>
      <c r="B376" s="12" t="s">
        <v>275</v>
      </c>
      <c r="C376" s="12">
        <v>17</v>
      </c>
      <c r="D376" s="57">
        <v>323.44</v>
      </c>
      <c r="E376" s="37">
        <v>15</v>
      </c>
      <c r="F376" s="122">
        <f t="shared" si="37"/>
        <v>4851.6000000000004</v>
      </c>
      <c r="G376" s="36"/>
      <c r="H376" s="122"/>
      <c r="I376" s="36"/>
      <c r="J376" s="122"/>
      <c r="K376" s="36">
        <f t="shared" si="34"/>
        <v>4851.6000000000004</v>
      </c>
      <c r="L376" s="36"/>
      <c r="M376" s="160">
        <v>56.75</v>
      </c>
      <c r="N376" s="36"/>
      <c r="O376" s="36"/>
      <c r="P376" s="122">
        <f t="shared" si="35"/>
        <v>56.75</v>
      </c>
      <c r="Q376" s="160">
        <f t="shared" si="36"/>
        <v>4794.8500000000004</v>
      </c>
    </row>
    <row r="377" spans="1:17" s="38" customFormat="1" ht="79.349999999999994" customHeight="1" x14ac:dyDescent="0.25">
      <c r="A377" s="72" t="s">
        <v>20</v>
      </c>
      <c r="B377" s="12" t="s">
        <v>214</v>
      </c>
      <c r="C377" s="12">
        <v>18</v>
      </c>
      <c r="D377" s="160">
        <v>422.65</v>
      </c>
      <c r="E377" s="37">
        <v>15</v>
      </c>
      <c r="F377" s="36">
        <f t="shared" si="37"/>
        <v>6339.75</v>
      </c>
      <c r="G377" s="36"/>
      <c r="H377" s="36"/>
      <c r="I377" s="36"/>
      <c r="J377" s="36"/>
      <c r="K377" s="36">
        <f t="shared" si="34"/>
        <v>6339.75</v>
      </c>
      <c r="L377" s="36"/>
      <c r="M377" s="160">
        <v>56.75</v>
      </c>
      <c r="N377" s="36"/>
      <c r="O377" s="36"/>
      <c r="P377" s="122">
        <f t="shared" si="35"/>
        <v>56.75</v>
      </c>
      <c r="Q377" s="160">
        <f t="shared" si="36"/>
        <v>6283</v>
      </c>
    </row>
    <row r="378" spans="1:17" s="9" customFormat="1" ht="79.349999999999994" customHeight="1" x14ac:dyDescent="0.25">
      <c r="A378" s="72" t="s">
        <v>20</v>
      </c>
      <c r="B378" s="12" t="s">
        <v>432</v>
      </c>
      <c r="C378" s="12">
        <v>19</v>
      </c>
      <c r="D378" s="57">
        <v>175.03</v>
      </c>
      <c r="E378" s="37">
        <v>15</v>
      </c>
      <c r="F378" s="122">
        <f t="shared" si="37"/>
        <v>2625.45</v>
      </c>
      <c r="G378" s="36"/>
      <c r="H378" s="122"/>
      <c r="I378" s="36"/>
      <c r="J378" s="122"/>
      <c r="K378" s="36">
        <f t="shared" si="34"/>
        <v>2625.45</v>
      </c>
      <c r="L378" s="36"/>
      <c r="M378" s="160"/>
      <c r="N378" s="36"/>
      <c r="O378" s="36"/>
      <c r="P378" s="122">
        <f t="shared" si="35"/>
        <v>0</v>
      </c>
      <c r="Q378" s="160">
        <f t="shared" si="36"/>
        <v>2625.45</v>
      </c>
    </row>
    <row r="379" spans="1:17" s="9" customFormat="1" ht="79.349999999999994" customHeight="1" x14ac:dyDescent="0.25">
      <c r="A379" s="72" t="s">
        <v>20</v>
      </c>
      <c r="B379" s="12" t="s">
        <v>246</v>
      </c>
      <c r="C379" s="12">
        <v>20</v>
      </c>
      <c r="D379" s="160">
        <v>140.97999999999999</v>
      </c>
      <c r="E379" s="37">
        <v>15</v>
      </c>
      <c r="F379" s="105">
        <f t="shared" si="37"/>
        <v>2114.6999999999998</v>
      </c>
      <c r="G379" s="36"/>
      <c r="H379" s="36"/>
      <c r="I379" s="111"/>
      <c r="J379" s="36"/>
      <c r="K379" s="36">
        <f t="shared" si="34"/>
        <v>2114.6999999999998</v>
      </c>
      <c r="L379" s="36"/>
      <c r="M379" s="160">
        <v>56.75</v>
      </c>
      <c r="N379" s="36"/>
      <c r="O379" s="36"/>
      <c r="P379" s="122">
        <f t="shared" si="35"/>
        <v>56.75</v>
      </c>
      <c r="Q379" s="160">
        <f t="shared" si="36"/>
        <v>2057.9499999999998</v>
      </c>
    </row>
    <row r="380" spans="1:17" s="9" customFormat="1" ht="79.349999999999994" customHeight="1" x14ac:dyDescent="0.25">
      <c r="A380" s="72" t="s">
        <v>20</v>
      </c>
      <c r="B380" s="12" t="s">
        <v>561</v>
      </c>
      <c r="C380" s="12">
        <v>21</v>
      </c>
      <c r="D380" s="160">
        <v>189.3</v>
      </c>
      <c r="E380" s="37">
        <v>15</v>
      </c>
      <c r="F380" s="105">
        <f t="shared" si="37"/>
        <v>2839.5</v>
      </c>
      <c r="G380" s="36"/>
      <c r="H380" s="36"/>
      <c r="I380" s="111"/>
      <c r="J380" s="36"/>
      <c r="K380" s="36">
        <f t="shared" si="34"/>
        <v>2839.5</v>
      </c>
      <c r="L380" s="36"/>
      <c r="M380" s="160">
        <v>56.75</v>
      </c>
      <c r="N380" s="36"/>
      <c r="O380" s="36"/>
      <c r="P380" s="122">
        <f t="shared" si="35"/>
        <v>56.75</v>
      </c>
      <c r="Q380" s="160">
        <f t="shared" si="36"/>
        <v>2782.75</v>
      </c>
    </row>
    <row r="381" spans="1:17" s="9" customFormat="1" ht="79.349999999999994" customHeight="1" x14ac:dyDescent="0.25">
      <c r="A381" s="72" t="s">
        <v>20</v>
      </c>
      <c r="B381" s="12" t="s">
        <v>678</v>
      </c>
      <c r="C381" s="12">
        <v>22</v>
      </c>
      <c r="D381" s="160">
        <v>270.45</v>
      </c>
      <c r="E381" s="37">
        <v>15</v>
      </c>
      <c r="F381" s="105">
        <f t="shared" si="37"/>
        <v>4056.75</v>
      </c>
      <c r="G381" s="36"/>
      <c r="H381" s="36"/>
      <c r="I381" s="111"/>
      <c r="J381" s="36"/>
      <c r="K381" s="36">
        <f t="shared" si="34"/>
        <v>4056.75</v>
      </c>
      <c r="L381" s="36"/>
      <c r="M381" s="160">
        <v>57.75</v>
      </c>
      <c r="N381" s="36"/>
      <c r="O381" s="36"/>
      <c r="P381" s="122">
        <f t="shared" si="35"/>
        <v>57.75</v>
      </c>
      <c r="Q381" s="160">
        <f t="shared" si="36"/>
        <v>3999</v>
      </c>
    </row>
    <row r="382" spans="1:17" s="9" customFormat="1" ht="79.349999999999994" customHeight="1" x14ac:dyDescent="0.25">
      <c r="A382" s="72" t="s">
        <v>278</v>
      </c>
      <c r="B382" s="12" t="s">
        <v>433</v>
      </c>
      <c r="C382" s="12">
        <v>23</v>
      </c>
      <c r="D382" s="57">
        <v>263.22000000000003</v>
      </c>
      <c r="E382" s="37">
        <v>15</v>
      </c>
      <c r="F382" s="122">
        <f t="shared" si="37"/>
        <v>3948.3</v>
      </c>
      <c r="G382" s="36"/>
      <c r="H382" s="122"/>
      <c r="I382" s="36"/>
      <c r="J382" s="122"/>
      <c r="K382" s="36">
        <f t="shared" si="34"/>
        <v>3948.3</v>
      </c>
      <c r="L382" s="36"/>
      <c r="M382" s="160"/>
      <c r="N382" s="36"/>
      <c r="O382" s="36"/>
      <c r="P382" s="122">
        <f t="shared" si="35"/>
        <v>0</v>
      </c>
      <c r="Q382" s="160">
        <f t="shared" si="36"/>
        <v>3948.3</v>
      </c>
    </row>
    <row r="383" spans="1:17" s="9" customFormat="1" ht="79.349999999999994" customHeight="1" x14ac:dyDescent="0.25">
      <c r="A383" s="224"/>
      <c r="B383" s="224"/>
      <c r="C383" s="224"/>
      <c r="D383" s="224"/>
      <c r="E383" s="224"/>
      <c r="F383" s="177">
        <f>SUM(F360:F382)</f>
        <v>78597.450000000012</v>
      </c>
      <c r="G383" s="177"/>
      <c r="H383" s="177">
        <f t="shared" ref="H383:Q383" si="38">SUM(H360:H382)</f>
        <v>0</v>
      </c>
      <c r="I383" s="177">
        <f t="shared" si="38"/>
        <v>0</v>
      </c>
      <c r="J383" s="177">
        <f t="shared" si="38"/>
        <v>0</v>
      </c>
      <c r="K383" s="177">
        <f t="shared" si="38"/>
        <v>78597.450000000012</v>
      </c>
      <c r="L383" s="57">
        <f t="shared" si="38"/>
        <v>0</v>
      </c>
      <c r="M383" s="57">
        <f t="shared" si="38"/>
        <v>682</v>
      </c>
      <c r="N383" s="177">
        <f t="shared" si="38"/>
        <v>0</v>
      </c>
      <c r="O383" s="177">
        <f t="shared" si="38"/>
        <v>0</v>
      </c>
      <c r="P383" s="177">
        <f t="shared" si="38"/>
        <v>682</v>
      </c>
      <c r="Q383" s="177">
        <f t="shared" si="38"/>
        <v>77915.450000000012</v>
      </c>
    </row>
    <row r="384" spans="1:17" s="38" customFormat="1" ht="79.349999999999994" customHeight="1" x14ac:dyDescent="0.25">
      <c r="A384" s="83"/>
      <c r="B384" s="12"/>
      <c r="C384" s="12"/>
      <c r="D384" s="160"/>
      <c r="E384" s="37"/>
      <c r="F384" s="36"/>
      <c r="G384" s="36"/>
      <c r="H384" s="36"/>
      <c r="I384" s="36"/>
      <c r="J384" s="36"/>
      <c r="K384" s="36"/>
      <c r="L384" s="36"/>
      <c r="M384" s="160"/>
      <c r="N384" s="36"/>
      <c r="O384" s="36"/>
      <c r="P384" s="36"/>
      <c r="Q384" s="160"/>
    </row>
    <row r="385" spans="1:17" s="9" customFormat="1" ht="79.349999999999994" customHeight="1" x14ac:dyDescent="0.25">
      <c r="A385" s="215"/>
      <c r="B385" s="215"/>
      <c r="C385" s="215"/>
      <c r="D385" s="215"/>
      <c r="E385" s="215"/>
      <c r="F385" s="35" t="s">
        <v>33</v>
      </c>
      <c r="G385" s="35"/>
      <c r="H385" s="35" t="s">
        <v>34</v>
      </c>
      <c r="I385" s="35" t="s">
        <v>541</v>
      </c>
      <c r="J385" s="35" t="s">
        <v>473</v>
      </c>
      <c r="K385" s="35" t="s">
        <v>36</v>
      </c>
      <c r="L385" s="35" t="s">
        <v>256</v>
      </c>
      <c r="M385" s="35" t="s">
        <v>32</v>
      </c>
      <c r="N385" s="35" t="s">
        <v>40</v>
      </c>
      <c r="O385" s="35" t="s">
        <v>267</v>
      </c>
      <c r="P385" s="35" t="s">
        <v>37</v>
      </c>
      <c r="Q385" s="35" t="s">
        <v>38</v>
      </c>
    </row>
    <row r="386" spans="1:17" s="9" customFormat="1" ht="79.349999999999994" customHeight="1" thickBot="1" x14ac:dyDescent="0.3">
      <c r="A386" s="216"/>
      <c r="B386" s="216"/>
      <c r="C386" s="216"/>
      <c r="D386" s="216"/>
      <c r="E386" s="216"/>
      <c r="F386" s="175">
        <f>+F14+F300+F383</f>
        <v>1448207.4499999972</v>
      </c>
      <c r="G386" s="175"/>
      <c r="H386" s="175">
        <f>+H14+H300+H383</f>
        <v>126.19</v>
      </c>
      <c r="I386" s="175">
        <f>(I106+I300+I383)</f>
        <v>0</v>
      </c>
      <c r="J386" s="175">
        <f>+J14+J300+J383</f>
        <v>0</v>
      </c>
      <c r="K386" s="175">
        <f>+K14+K300+K383</f>
        <v>1448333.6399999971</v>
      </c>
      <c r="L386" s="209">
        <f>+L14+L300+L383</f>
        <v>106442.58000000005</v>
      </c>
      <c r="M386" s="209">
        <f>+M14+M300+M383</f>
        <v>6726.29</v>
      </c>
      <c r="N386" s="175">
        <f>+N14+N300+N383</f>
        <v>4110.8540000000012</v>
      </c>
      <c r="O386" s="175">
        <f>+O14+O300+O383</f>
        <v>0</v>
      </c>
      <c r="P386" s="175">
        <f>+P14+P300+P383</f>
        <v>117279.72399999994</v>
      </c>
      <c r="Q386" s="175">
        <f>+Q14+Q300+Q383</f>
        <v>1331053.9160000018</v>
      </c>
    </row>
    <row r="387" spans="1:17" s="9" customFormat="1" ht="79.349999999999994" customHeight="1" x14ac:dyDescent="0.25">
      <c r="A387" s="21"/>
      <c r="B387" s="11"/>
      <c r="C387" s="17"/>
      <c r="D387" s="163"/>
      <c r="E387" s="17"/>
      <c r="F387" s="17"/>
      <c r="G387" s="58"/>
      <c r="H387" s="58"/>
      <c r="I387" s="58"/>
      <c r="J387" s="58"/>
      <c r="K387" s="120"/>
      <c r="L387" s="39"/>
      <c r="M387" s="166"/>
      <c r="N387" s="39"/>
      <c r="O387" s="39"/>
      <c r="P387" s="120"/>
      <c r="Q387" s="167"/>
    </row>
    <row r="388" spans="1:17" ht="79.349999999999994" customHeight="1" x14ac:dyDescent="0.25">
      <c r="A388" s="22"/>
      <c r="D388" s="162"/>
      <c r="E388" s="117"/>
      <c r="F388" s="118"/>
      <c r="G388" s="119"/>
      <c r="H388" s="118"/>
      <c r="I388" s="119"/>
      <c r="J388" s="118"/>
      <c r="K388" s="119"/>
      <c r="L388" s="119"/>
      <c r="M388" s="147"/>
      <c r="N388" s="119"/>
      <c r="O388" s="119"/>
      <c r="P388" s="118"/>
      <c r="Q388" s="147"/>
    </row>
    <row r="389" spans="1:17" ht="79.349999999999994" customHeight="1" x14ac:dyDescent="0.25">
      <c r="A389" s="22"/>
      <c r="D389" s="162"/>
      <c r="E389" s="117"/>
      <c r="F389" s="118"/>
      <c r="G389" s="119"/>
      <c r="H389" s="118"/>
      <c r="I389" s="119"/>
      <c r="J389" s="118"/>
      <c r="K389" s="119"/>
      <c r="L389" s="119"/>
      <c r="M389" s="147"/>
      <c r="N389" s="119"/>
      <c r="O389" s="119"/>
      <c r="P389" s="118"/>
      <c r="Q389" s="147"/>
    </row>
    <row r="390" spans="1:17" ht="79.349999999999994" customHeight="1" x14ac:dyDescent="0.25">
      <c r="A390" s="22"/>
      <c r="D390" s="162"/>
      <c r="E390" s="117"/>
      <c r="F390" s="118"/>
      <c r="G390" s="119"/>
      <c r="H390" s="118"/>
      <c r="I390" s="119"/>
      <c r="J390" s="118"/>
      <c r="K390" s="119"/>
      <c r="L390" s="119"/>
      <c r="M390" s="147"/>
      <c r="N390" s="119"/>
      <c r="O390" s="119"/>
      <c r="P390" s="118"/>
      <c r="Q390" s="147"/>
    </row>
    <row r="391" spans="1:17" ht="79.349999999999994" customHeight="1" x14ac:dyDescent="0.25">
      <c r="A391" s="22"/>
      <c r="D391" s="162"/>
      <c r="E391" s="117"/>
      <c r="F391" s="118"/>
      <c r="G391" s="119"/>
      <c r="H391" s="118"/>
      <c r="I391" s="119"/>
      <c r="J391" s="118"/>
      <c r="K391" s="119"/>
      <c r="L391" s="119"/>
      <c r="M391" s="147"/>
      <c r="N391" s="119"/>
      <c r="O391" s="119"/>
      <c r="P391" s="118"/>
      <c r="Q391" s="147"/>
    </row>
    <row r="392" spans="1:17" ht="79.349999999999994" customHeight="1" x14ac:dyDescent="0.25">
      <c r="A392" s="22"/>
      <c r="D392" s="162"/>
      <c r="E392" s="117"/>
      <c r="F392" s="121"/>
      <c r="G392" s="147"/>
      <c r="H392" s="118"/>
      <c r="I392" s="119"/>
      <c r="J392" s="118"/>
      <c r="K392" s="119"/>
      <c r="L392" s="119"/>
      <c r="M392" s="147"/>
      <c r="N392" s="119"/>
      <c r="O392" s="119"/>
      <c r="P392" s="118"/>
      <c r="Q392" s="147"/>
    </row>
    <row r="393" spans="1:17" ht="79.349999999999994" customHeight="1" x14ac:dyDescent="0.25">
      <c r="A393" s="22"/>
      <c r="D393" s="162"/>
      <c r="E393" s="117"/>
      <c r="F393" s="118"/>
      <c r="G393" s="119"/>
      <c r="H393" s="118"/>
      <c r="I393" s="119"/>
      <c r="J393" s="118"/>
      <c r="K393" s="119"/>
      <c r="L393" s="119"/>
      <c r="M393" s="147"/>
      <c r="N393" s="119"/>
      <c r="O393" s="119"/>
      <c r="P393" s="118"/>
      <c r="Q393" s="147"/>
    </row>
    <row r="394" spans="1:17" ht="79.349999999999994" customHeight="1" x14ac:dyDescent="0.25">
      <c r="A394" s="22"/>
      <c r="D394" s="162"/>
      <c r="E394" s="117"/>
      <c r="F394" s="118"/>
      <c r="G394" s="119"/>
      <c r="H394" s="118"/>
      <c r="I394" s="119"/>
      <c r="J394" s="118"/>
      <c r="K394" s="119"/>
      <c r="L394" s="119"/>
      <c r="M394" s="147"/>
      <c r="N394" s="119"/>
      <c r="O394" s="119"/>
      <c r="P394" s="118"/>
      <c r="Q394" s="147"/>
    </row>
    <row r="395" spans="1:17" ht="79.349999999999994" customHeight="1" x14ac:dyDescent="0.25">
      <c r="A395" s="22"/>
      <c r="D395" s="162"/>
      <c r="E395" s="117"/>
      <c r="F395" s="118"/>
      <c r="G395" s="119"/>
      <c r="H395" s="118"/>
      <c r="I395" s="119"/>
      <c r="J395" s="118"/>
      <c r="K395" s="119"/>
      <c r="L395" s="119"/>
      <c r="M395" s="147"/>
      <c r="N395" s="119"/>
      <c r="O395" s="119"/>
      <c r="P395" s="118"/>
      <c r="Q395" s="147"/>
    </row>
    <row r="396" spans="1:17" ht="79.349999999999994" customHeight="1" x14ac:dyDescent="0.25">
      <c r="A396" s="22"/>
      <c r="D396" s="162"/>
      <c r="E396" s="117"/>
      <c r="F396" s="118"/>
      <c r="G396" s="119"/>
      <c r="H396" s="118"/>
      <c r="I396" s="119"/>
      <c r="J396" s="118"/>
      <c r="K396" s="119"/>
      <c r="L396" s="119"/>
      <c r="M396" s="147"/>
      <c r="N396" s="119"/>
      <c r="O396" s="119"/>
      <c r="P396" s="118"/>
      <c r="Q396" s="147"/>
    </row>
    <row r="397" spans="1:17" ht="79.349999999999994" customHeight="1" x14ac:dyDescent="0.25">
      <c r="A397" s="22"/>
      <c r="D397" s="162"/>
      <c r="E397" s="117"/>
      <c r="F397" s="118"/>
      <c r="G397" s="119"/>
      <c r="H397" s="118"/>
      <c r="I397" s="119"/>
      <c r="J397" s="118"/>
      <c r="K397" s="119"/>
      <c r="L397" s="119"/>
      <c r="M397" s="147"/>
      <c r="N397" s="119"/>
      <c r="O397" s="119"/>
      <c r="P397" s="118"/>
      <c r="Q397" s="147"/>
    </row>
    <row r="398" spans="1:17" ht="79.349999999999994" customHeight="1" x14ac:dyDescent="0.25">
      <c r="A398" s="22"/>
      <c r="D398" s="162"/>
      <c r="E398" s="117"/>
      <c r="F398" s="118"/>
      <c r="G398" s="119"/>
      <c r="H398" s="118"/>
      <c r="I398" s="119"/>
      <c r="J398" s="118"/>
      <c r="K398" s="119"/>
      <c r="L398" s="119"/>
      <c r="M398" s="147"/>
      <c r="N398" s="119"/>
      <c r="O398" s="119"/>
      <c r="P398" s="118"/>
      <c r="Q398" s="147"/>
    </row>
    <row r="399" spans="1:17" ht="79.349999999999994" customHeight="1" x14ac:dyDescent="0.25">
      <c r="A399" s="22"/>
      <c r="D399" s="162"/>
      <c r="E399" s="117"/>
      <c r="F399" s="118"/>
      <c r="G399" s="119"/>
      <c r="H399" s="118"/>
      <c r="I399" s="119"/>
      <c r="J399" s="118"/>
      <c r="K399" s="119"/>
      <c r="L399" s="119"/>
      <c r="M399" s="147"/>
      <c r="N399" s="119"/>
      <c r="O399" s="119"/>
      <c r="P399" s="118"/>
      <c r="Q399" s="147"/>
    </row>
    <row r="400" spans="1:17" ht="79.349999999999994" customHeight="1" x14ac:dyDescent="0.25">
      <c r="A400" s="22"/>
      <c r="D400" s="162"/>
      <c r="E400" s="117"/>
      <c r="F400" s="118"/>
      <c r="G400" s="119"/>
      <c r="H400" s="118"/>
      <c r="I400" s="119"/>
      <c r="J400" s="118"/>
      <c r="K400" s="119"/>
      <c r="L400" s="119"/>
      <c r="M400" s="147"/>
      <c r="N400" s="119"/>
      <c r="O400" s="119"/>
      <c r="P400" s="118"/>
      <c r="Q400" s="147"/>
    </row>
    <row r="401" spans="1:17" ht="79.349999999999994" customHeight="1" x14ac:dyDescent="0.25">
      <c r="A401" s="22"/>
      <c r="D401" s="162"/>
      <c r="E401" s="117"/>
      <c r="F401" s="118"/>
      <c r="G401" s="119"/>
      <c r="H401" s="118"/>
      <c r="I401" s="119"/>
      <c r="J401" s="118"/>
      <c r="K401" s="119"/>
      <c r="L401" s="119"/>
      <c r="M401" s="147"/>
      <c r="N401" s="119"/>
      <c r="O401" s="119"/>
      <c r="P401" s="118"/>
      <c r="Q401" s="147"/>
    </row>
    <row r="402" spans="1:17" ht="79.349999999999994" customHeight="1" x14ac:dyDescent="0.25">
      <c r="A402" s="22"/>
      <c r="D402" s="162"/>
      <c r="E402" s="117"/>
      <c r="F402" s="118"/>
      <c r="G402" s="119"/>
      <c r="H402" s="118"/>
      <c r="I402" s="119"/>
      <c r="J402" s="118"/>
      <c r="K402" s="119"/>
      <c r="L402" s="119"/>
      <c r="M402" s="147"/>
      <c r="N402" s="119"/>
      <c r="O402" s="119"/>
      <c r="P402" s="118"/>
      <c r="Q402" s="147"/>
    </row>
    <row r="403" spans="1:17" ht="79.349999999999994" customHeight="1" x14ac:dyDescent="0.25">
      <c r="A403" s="22"/>
      <c r="D403" s="162"/>
      <c r="E403" s="117"/>
      <c r="F403" s="118"/>
      <c r="G403" s="119"/>
      <c r="H403" s="118"/>
      <c r="I403" s="119"/>
      <c r="J403" s="118"/>
      <c r="K403" s="119"/>
      <c r="L403" s="119"/>
      <c r="M403" s="147"/>
      <c r="N403" s="119"/>
      <c r="O403" s="119"/>
      <c r="P403" s="118"/>
      <c r="Q403" s="147"/>
    </row>
    <row r="404" spans="1:17" ht="79.349999999999994" customHeight="1" x14ac:dyDescent="0.25">
      <c r="A404" s="22"/>
      <c r="D404" s="162"/>
      <c r="E404" s="117"/>
      <c r="F404" s="118"/>
      <c r="G404" s="119"/>
      <c r="H404" s="118"/>
      <c r="I404" s="119"/>
      <c r="J404" s="118"/>
      <c r="K404" s="119"/>
      <c r="L404" s="119"/>
      <c r="M404" s="147"/>
      <c r="N404" s="119"/>
      <c r="O404" s="119"/>
      <c r="P404" s="118"/>
      <c r="Q404" s="147"/>
    </row>
    <row r="405" spans="1:17" ht="79.349999999999994" customHeight="1" x14ac:dyDescent="0.25">
      <c r="A405" s="22"/>
      <c r="D405" s="162"/>
      <c r="E405" s="117"/>
      <c r="F405" s="118"/>
      <c r="G405" s="119"/>
      <c r="H405" s="118"/>
      <c r="I405" s="119"/>
      <c r="J405" s="118"/>
      <c r="K405" s="119"/>
      <c r="L405" s="119"/>
      <c r="M405" s="147"/>
      <c r="N405" s="119"/>
      <c r="O405" s="119"/>
      <c r="P405" s="118"/>
      <c r="Q405" s="147"/>
    </row>
    <row r="406" spans="1:17" ht="79.349999999999994" customHeight="1" x14ac:dyDescent="0.25">
      <c r="A406" s="22"/>
      <c r="D406" s="162"/>
      <c r="E406" s="117"/>
      <c r="F406" s="118"/>
      <c r="G406" s="119"/>
      <c r="H406" s="118"/>
      <c r="I406" s="119"/>
      <c r="J406" s="118"/>
      <c r="K406" s="119"/>
      <c r="L406" s="119"/>
      <c r="M406" s="147"/>
      <c r="N406" s="119"/>
      <c r="O406" s="119"/>
      <c r="P406" s="118"/>
      <c r="Q406" s="147"/>
    </row>
    <row r="407" spans="1:17" x14ac:dyDescent="0.25">
      <c r="A407" s="22"/>
      <c r="D407" s="162"/>
      <c r="E407" s="117"/>
      <c r="F407" s="118"/>
      <c r="G407" s="119"/>
      <c r="H407" s="118"/>
      <c r="I407" s="119"/>
      <c r="J407" s="118"/>
      <c r="K407" s="119"/>
      <c r="L407" s="119"/>
      <c r="M407" s="147"/>
      <c r="N407" s="119"/>
      <c r="O407" s="119"/>
      <c r="P407" s="118"/>
      <c r="Q407" s="147"/>
    </row>
    <row r="408" spans="1:17" x14ac:dyDescent="0.25">
      <c r="A408" s="22"/>
      <c r="D408" s="162"/>
      <c r="E408" s="117"/>
      <c r="F408" s="118"/>
      <c r="G408" s="119"/>
      <c r="H408" s="118"/>
      <c r="I408" s="119"/>
      <c r="J408" s="118"/>
      <c r="K408" s="119"/>
      <c r="L408" s="119"/>
      <c r="M408" s="147"/>
      <c r="N408" s="119"/>
      <c r="O408" s="119"/>
      <c r="P408" s="118"/>
      <c r="Q408" s="147"/>
    </row>
    <row r="409" spans="1:17" x14ac:dyDescent="0.25">
      <c r="A409" s="22"/>
      <c r="D409" s="162"/>
      <c r="E409" s="117"/>
      <c r="F409" s="118"/>
      <c r="G409" s="119"/>
      <c r="H409" s="118"/>
      <c r="I409" s="119"/>
      <c r="J409" s="118"/>
      <c r="K409" s="119"/>
      <c r="L409" s="119"/>
      <c r="M409" s="147"/>
      <c r="N409" s="119"/>
      <c r="O409" s="119"/>
      <c r="P409" s="118"/>
      <c r="Q409" s="147"/>
    </row>
    <row r="410" spans="1:17" x14ac:dyDescent="0.25">
      <c r="A410" s="22"/>
      <c r="D410" s="162"/>
      <c r="E410" s="117"/>
      <c r="F410" s="118"/>
      <c r="G410" s="119"/>
      <c r="H410" s="118"/>
      <c r="I410" s="119"/>
      <c r="J410" s="118"/>
      <c r="K410" s="119"/>
      <c r="L410" s="119"/>
      <c r="M410" s="147"/>
      <c r="N410" s="119"/>
      <c r="O410" s="119"/>
      <c r="P410" s="118"/>
      <c r="Q410" s="147"/>
    </row>
    <row r="411" spans="1:17" x14ac:dyDescent="0.25">
      <c r="A411" s="22"/>
      <c r="D411" s="162"/>
      <c r="E411" s="117"/>
      <c r="F411" s="118"/>
      <c r="G411" s="119"/>
      <c r="H411" s="118"/>
      <c r="I411" s="119"/>
      <c r="J411" s="118"/>
      <c r="K411" s="119"/>
      <c r="L411" s="119"/>
      <c r="M411" s="147"/>
      <c r="N411" s="119"/>
      <c r="O411" s="119"/>
      <c r="P411" s="118"/>
      <c r="Q411" s="147"/>
    </row>
    <row r="412" spans="1:17" x14ac:dyDescent="0.25">
      <c r="A412" s="22"/>
      <c r="D412" s="162"/>
      <c r="E412" s="117"/>
      <c r="F412" s="118"/>
      <c r="G412" s="119"/>
      <c r="H412" s="118"/>
      <c r="I412" s="119"/>
      <c r="J412" s="118"/>
      <c r="K412" s="119"/>
      <c r="L412" s="119"/>
      <c r="M412" s="147"/>
      <c r="N412" s="119"/>
      <c r="O412" s="119"/>
      <c r="P412" s="118"/>
      <c r="Q412" s="147"/>
    </row>
    <row r="413" spans="1:17" x14ac:dyDescent="0.25">
      <c r="A413" s="22"/>
      <c r="D413" s="162"/>
      <c r="E413" s="117"/>
      <c r="F413" s="118"/>
      <c r="G413" s="119"/>
      <c r="H413" s="118"/>
      <c r="I413" s="119"/>
      <c r="J413" s="118"/>
      <c r="K413" s="119"/>
      <c r="L413" s="119"/>
      <c r="M413" s="147"/>
      <c r="N413" s="119"/>
      <c r="O413" s="119"/>
      <c r="P413" s="118"/>
      <c r="Q413" s="147"/>
    </row>
    <row r="414" spans="1:17" x14ac:dyDescent="0.25">
      <c r="A414" s="22"/>
      <c r="D414" s="162"/>
      <c r="E414" s="117"/>
      <c r="F414" s="118"/>
      <c r="G414" s="119"/>
      <c r="H414" s="118"/>
      <c r="I414" s="119"/>
      <c r="J414" s="118"/>
      <c r="K414" s="119"/>
      <c r="L414" s="119"/>
      <c r="M414" s="147"/>
      <c r="N414" s="119"/>
      <c r="O414" s="119"/>
      <c r="P414" s="118"/>
      <c r="Q414" s="147"/>
    </row>
    <row r="415" spans="1:17" x14ac:dyDescent="0.25">
      <c r="A415" s="22"/>
      <c r="D415" s="162"/>
      <c r="E415" s="117"/>
      <c r="F415" s="118"/>
      <c r="G415" s="119"/>
      <c r="H415" s="118"/>
      <c r="I415" s="119"/>
      <c r="J415" s="118"/>
      <c r="K415" s="119"/>
      <c r="L415" s="119"/>
      <c r="M415" s="147"/>
      <c r="N415" s="119"/>
      <c r="O415" s="119"/>
      <c r="P415" s="118"/>
      <c r="Q415" s="147"/>
    </row>
    <row r="416" spans="1:17" x14ac:dyDescent="0.25">
      <c r="A416" s="22"/>
      <c r="D416" s="162"/>
      <c r="E416" s="117"/>
      <c r="F416" s="118"/>
      <c r="G416" s="119"/>
      <c r="H416" s="118"/>
      <c r="I416" s="119"/>
      <c r="J416" s="118"/>
      <c r="K416" s="119"/>
      <c r="L416" s="119"/>
      <c r="M416" s="147"/>
      <c r="N416" s="119"/>
      <c r="O416" s="119"/>
      <c r="P416" s="118"/>
      <c r="Q416" s="147"/>
    </row>
    <row r="417" spans="1:17" x14ac:dyDescent="0.25">
      <c r="A417" s="22"/>
      <c r="D417" s="162"/>
      <c r="E417" s="117"/>
      <c r="F417" s="118"/>
      <c r="G417" s="119"/>
      <c r="H417" s="118"/>
      <c r="I417" s="119"/>
      <c r="J417" s="118"/>
      <c r="K417" s="119"/>
      <c r="L417" s="119"/>
      <c r="M417" s="147"/>
      <c r="N417" s="119"/>
      <c r="O417" s="119"/>
      <c r="P417" s="118"/>
      <c r="Q417" s="147"/>
    </row>
    <row r="418" spans="1:17" x14ac:dyDescent="0.25">
      <c r="A418" s="22"/>
      <c r="D418" s="162"/>
      <c r="E418" s="117"/>
      <c r="F418" s="118"/>
      <c r="G418" s="119"/>
      <c r="H418" s="118"/>
      <c r="I418" s="119"/>
      <c r="J418" s="118"/>
      <c r="K418" s="119"/>
      <c r="L418" s="119"/>
      <c r="M418" s="147"/>
      <c r="N418" s="119"/>
      <c r="O418" s="119"/>
      <c r="P418" s="118"/>
      <c r="Q418" s="147"/>
    </row>
    <row r="419" spans="1:17" x14ac:dyDescent="0.25">
      <c r="A419" s="22"/>
      <c r="D419" s="162"/>
      <c r="E419" s="117"/>
      <c r="F419" s="118"/>
      <c r="G419" s="119"/>
      <c r="H419" s="118"/>
      <c r="I419" s="119"/>
      <c r="J419" s="118"/>
      <c r="K419" s="119"/>
      <c r="L419" s="119"/>
      <c r="M419" s="147"/>
      <c r="N419" s="119"/>
      <c r="O419" s="119"/>
      <c r="P419" s="118"/>
      <c r="Q419" s="147"/>
    </row>
    <row r="420" spans="1:17" x14ac:dyDescent="0.25">
      <c r="A420" s="22"/>
      <c r="D420" s="162"/>
      <c r="E420" s="117"/>
      <c r="F420" s="118"/>
      <c r="G420" s="119"/>
      <c r="H420" s="118"/>
      <c r="I420" s="119"/>
      <c r="J420" s="118"/>
      <c r="K420" s="119"/>
      <c r="L420" s="119"/>
      <c r="M420" s="147"/>
      <c r="N420" s="119"/>
      <c r="O420" s="119"/>
      <c r="P420" s="118"/>
      <c r="Q420" s="147"/>
    </row>
    <row r="421" spans="1:17" x14ac:dyDescent="0.25">
      <c r="A421" s="22"/>
      <c r="D421" s="162"/>
      <c r="E421" s="117"/>
      <c r="F421" s="118"/>
      <c r="G421" s="119"/>
      <c r="H421" s="118"/>
      <c r="I421" s="119"/>
      <c r="J421" s="118"/>
      <c r="K421" s="119"/>
      <c r="L421" s="119"/>
      <c r="M421" s="147"/>
      <c r="N421" s="119"/>
      <c r="O421" s="119"/>
      <c r="P421" s="118"/>
      <c r="Q421" s="147"/>
    </row>
    <row r="422" spans="1:17" x14ac:dyDescent="0.25">
      <c r="A422" s="22"/>
      <c r="D422" s="162"/>
      <c r="E422" s="117"/>
      <c r="F422" s="118"/>
      <c r="G422" s="119"/>
      <c r="H422" s="118"/>
      <c r="I422" s="119"/>
      <c r="J422" s="118"/>
      <c r="K422" s="119"/>
      <c r="L422" s="119"/>
      <c r="M422" s="147"/>
      <c r="N422" s="119"/>
      <c r="O422" s="119"/>
      <c r="P422" s="118"/>
      <c r="Q422" s="147"/>
    </row>
    <row r="423" spans="1:17" x14ac:dyDescent="0.25">
      <c r="A423" s="22"/>
      <c r="D423" s="162"/>
      <c r="E423" s="117"/>
      <c r="F423" s="118"/>
      <c r="G423" s="119"/>
      <c r="H423" s="118"/>
      <c r="I423" s="119"/>
      <c r="J423" s="118"/>
      <c r="K423" s="119"/>
      <c r="L423" s="119"/>
      <c r="M423" s="147"/>
      <c r="N423" s="119"/>
      <c r="O423" s="119"/>
      <c r="P423" s="118"/>
      <c r="Q423" s="147"/>
    </row>
    <row r="424" spans="1:17" x14ac:dyDescent="0.25">
      <c r="A424" s="22"/>
      <c r="D424" s="162"/>
      <c r="E424" s="117"/>
      <c r="F424" s="118"/>
      <c r="G424" s="119"/>
      <c r="H424" s="118"/>
      <c r="I424" s="119"/>
      <c r="J424" s="118"/>
      <c r="K424" s="119"/>
      <c r="L424" s="119"/>
      <c r="M424" s="147"/>
      <c r="N424" s="119"/>
      <c r="O424" s="119"/>
      <c r="P424" s="118"/>
      <c r="Q424" s="147"/>
    </row>
    <row r="425" spans="1:17" x14ac:dyDescent="0.25">
      <c r="A425" s="22"/>
      <c r="D425" s="162"/>
      <c r="E425" s="117"/>
      <c r="F425" s="118"/>
      <c r="G425" s="119"/>
      <c r="H425" s="118"/>
      <c r="I425" s="119"/>
      <c r="J425" s="118"/>
      <c r="K425" s="119"/>
      <c r="L425" s="119"/>
      <c r="M425" s="147"/>
      <c r="N425" s="119"/>
      <c r="O425" s="119"/>
      <c r="P425" s="118"/>
      <c r="Q425" s="147"/>
    </row>
    <row r="426" spans="1:17" x14ac:dyDescent="0.25">
      <c r="A426" s="22"/>
      <c r="D426" s="162"/>
      <c r="E426" s="117"/>
      <c r="F426" s="118"/>
      <c r="G426" s="119"/>
      <c r="H426" s="118"/>
      <c r="I426" s="119"/>
      <c r="J426" s="118"/>
      <c r="K426" s="119"/>
      <c r="L426" s="119"/>
      <c r="M426" s="147"/>
      <c r="N426" s="119"/>
      <c r="O426" s="119"/>
      <c r="P426" s="118"/>
      <c r="Q426" s="147"/>
    </row>
    <row r="427" spans="1:17" x14ac:dyDescent="0.25">
      <c r="A427" s="22"/>
      <c r="D427" s="162"/>
      <c r="E427" s="117"/>
      <c r="F427" s="118"/>
      <c r="G427" s="119"/>
      <c r="H427" s="118"/>
      <c r="I427" s="119"/>
      <c r="J427" s="118"/>
      <c r="K427" s="119"/>
      <c r="L427" s="119"/>
      <c r="M427" s="147"/>
      <c r="N427" s="119"/>
      <c r="O427" s="119"/>
      <c r="P427" s="118"/>
      <c r="Q427" s="147"/>
    </row>
    <row r="428" spans="1:17" x14ac:dyDescent="0.25">
      <c r="A428" s="22"/>
      <c r="D428" s="162"/>
      <c r="E428" s="117"/>
      <c r="F428" s="118"/>
      <c r="G428" s="119"/>
      <c r="H428" s="118"/>
      <c r="I428" s="119"/>
      <c r="J428" s="118"/>
      <c r="K428" s="119"/>
      <c r="L428" s="119"/>
      <c r="M428" s="147"/>
      <c r="N428" s="119"/>
      <c r="O428" s="119"/>
      <c r="P428" s="118"/>
      <c r="Q428" s="147"/>
    </row>
    <row r="429" spans="1:17" x14ac:dyDescent="0.25">
      <c r="A429" s="22"/>
      <c r="D429" s="162"/>
      <c r="E429" s="117"/>
      <c r="F429" s="118"/>
      <c r="G429" s="119"/>
      <c r="H429" s="118"/>
      <c r="I429" s="119"/>
      <c r="J429" s="118"/>
      <c r="K429" s="119"/>
      <c r="L429" s="119"/>
      <c r="M429" s="147"/>
      <c r="N429" s="119"/>
      <c r="O429" s="119"/>
      <c r="P429" s="118"/>
      <c r="Q429" s="147"/>
    </row>
    <row r="430" spans="1:17" x14ac:dyDescent="0.25">
      <c r="A430" s="22"/>
      <c r="D430" s="162"/>
      <c r="E430" s="117"/>
      <c r="F430" s="118"/>
      <c r="G430" s="119"/>
      <c r="H430" s="118"/>
      <c r="I430" s="119"/>
      <c r="J430" s="118"/>
      <c r="K430" s="119"/>
      <c r="L430" s="119"/>
      <c r="M430" s="147"/>
      <c r="N430" s="119"/>
      <c r="O430" s="119"/>
      <c r="P430" s="118"/>
      <c r="Q430" s="147"/>
    </row>
    <row r="431" spans="1:17" x14ac:dyDescent="0.25">
      <c r="A431" s="22"/>
      <c r="D431" s="162"/>
      <c r="E431" s="117"/>
      <c r="F431" s="118"/>
      <c r="G431" s="119"/>
      <c r="H431" s="118"/>
      <c r="I431" s="119"/>
      <c r="J431" s="118"/>
      <c r="K431" s="119"/>
      <c r="L431" s="119"/>
      <c r="M431" s="147"/>
      <c r="N431" s="119"/>
      <c r="O431" s="119"/>
      <c r="P431" s="118"/>
      <c r="Q431" s="147"/>
    </row>
    <row r="432" spans="1:17" x14ac:dyDescent="0.25">
      <c r="A432" s="22"/>
      <c r="D432" s="162"/>
      <c r="E432" s="117"/>
      <c r="F432" s="118"/>
      <c r="G432" s="119"/>
      <c r="H432" s="118"/>
      <c r="I432" s="119"/>
      <c r="J432" s="118"/>
      <c r="K432" s="119"/>
      <c r="L432" s="119"/>
      <c r="M432" s="147"/>
      <c r="N432" s="119"/>
      <c r="O432" s="119"/>
      <c r="P432" s="118"/>
      <c r="Q432" s="147"/>
    </row>
    <row r="433" spans="1:17" x14ac:dyDescent="0.25">
      <c r="A433" s="22"/>
      <c r="D433" s="162"/>
      <c r="E433" s="117"/>
      <c r="F433" s="118"/>
      <c r="G433" s="119"/>
      <c r="H433" s="118"/>
      <c r="I433" s="119"/>
      <c r="J433" s="118"/>
      <c r="K433" s="119"/>
      <c r="L433" s="119"/>
      <c r="M433" s="147"/>
      <c r="N433" s="119"/>
      <c r="O433" s="119"/>
      <c r="P433" s="118"/>
      <c r="Q433" s="147"/>
    </row>
    <row r="434" spans="1:17" x14ac:dyDescent="0.25">
      <c r="A434" s="22"/>
      <c r="D434" s="162"/>
      <c r="E434" s="117"/>
      <c r="F434" s="118"/>
      <c r="G434" s="119"/>
      <c r="H434" s="118"/>
      <c r="I434" s="119"/>
      <c r="J434" s="118"/>
      <c r="K434" s="119"/>
      <c r="L434" s="119"/>
      <c r="M434" s="147"/>
      <c r="N434" s="119"/>
      <c r="O434" s="119"/>
      <c r="P434" s="118"/>
      <c r="Q434" s="147"/>
    </row>
    <row r="435" spans="1:17" x14ac:dyDescent="0.25">
      <c r="A435" s="22"/>
      <c r="D435" s="162"/>
      <c r="E435" s="117"/>
      <c r="F435" s="118"/>
      <c r="G435" s="119"/>
      <c r="H435" s="118"/>
      <c r="I435" s="119"/>
      <c r="J435" s="118"/>
      <c r="K435" s="119"/>
      <c r="L435" s="119"/>
      <c r="M435" s="147"/>
      <c r="N435" s="119"/>
      <c r="O435" s="119"/>
      <c r="P435" s="118"/>
      <c r="Q435" s="147"/>
    </row>
    <row r="436" spans="1:17" x14ac:dyDescent="0.25">
      <c r="A436" s="22"/>
      <c r="D436" s="162"/>
      <c r="E436" s="117"/>
      <c r="F436" s="118"/>
      <c r="G436" s="119"/>
      <c r="H436" s="118"/>
      <c r="I436" s="119"/>
      <c r="J436" s="118"/>
      <c r="K436" s="119"/>
      <c r="L436" s="119"/>
      <c r="M436" s="147"/>
      <c r="N436" s="119"/>
      <c r="O436" s="119"/>
      <c r="P436" s="118"/>
      <c r="Q436" s="147"/>
    </row>
    <row r="437" spans="1:17" x14ac:dyDescent="0.25">
      <c r="A437" s="22"/>
      <c r="D437" s="162"/>
      <c r="E437" s="117"/>
      <c r="F437" s="118"/>
      <c r="G437" s="119"/>
      <c r="H437" s="118"/>
      <c r="I437" s="119"/>
      <c r="J437" s="118"/>
      <c r="K437" s="119"/>
      <c r="L437" s="119"/>
      <c r="M437" s="147"/>
      <c r="N437" s="119"/>
      <c r="O437" s="119"/>
      <c r="P437" s="118"/>
      <c r="Q437" s="147"/>
    </row>
    <row r="438" spans="1:17" x14ac:dyDescent="0.25">
      <c r="A438" s="22"/>
      <c r="D438" s="162"/>
      <c r="E438" s="117"/>
      <c r="F438" s="118"/>
      <c r="G438" s="119"/>
      <c r="H438" s="118"/>
      <c r="I438" s="119"/>
      <c r="J438" s="118"/>
      <c r="K438" s="119"/>
      <c r="L438" s="119"/>
      <c r="M438" s="147"/>
      <c r="N438" s="119"/>
      <c r="O438" s="119"/>
      <c r="P438" s="118"/>
      <c r="Q438" s="147"/>
    </row>
    <row r="439" spans="1:17" x14ac:dyDescent="0.25">
      <c r="A439" s="22"/>
      <c r="D439" s="162"/>
      <c r="E439" s="117"/>
      <c r="F439" s="118"/>
      <c r="G439" s="119"/>
      <c r="H439" s="118"/>
      <c r="I439" s="119"/>
      <c r="J439" s="118"/>
      <c r="K439" s="119"/>
      <c r="L439" s="119"/>
      <c r="M439" s="147"/>
      <c r="N439" s="119"/>
      <c r="O439" s="119"/>
      <c r="P439" s="118"/>
      <c r="Q439" s="147"/>
    </row>
    <row r="440" spans="1:17" x14ac:dyDescent="0.25">
      <c r="A440" s="22"/>
      <c r="D440" s="162"/>
      <c r="E440" s="117"/>
      <c r="F440" s="118"/>
      <c r="G440" s="119"/>
      <c r="H440" s="118"/>
      <c r="I440" s="119"/>
      <c r="J440" s="118"/>
      <c r="K440" s="119"/>
      <c r="L440" s="119"/>
      <c r="M440" s="147"/>
      <c r="N440" s="119"/>
      <c r="O440" s="119"/>
      <c r="P440" s="118"/>
      <c r="Q440" s="147"/>
    </row>
    <row r="441" spans="1:17" x14ac:dyDescent="0.25">
      <c r="A441" s="22"/>
      <c r="D441" s="162"/>
      <c r="E441" s="117"/>
      <c r="F441" s="118"/>
      <c r="G441" s="119"/>
      <c r="H441" s="118"/>
      <c r="I441" s="119"/>
      <c r="J441" s="118"/>
      <c r="K441" s="119"/>
      <c r="L441" s="119"/>
      <c r="M441" s="147"/>
      <c r="N441" s="119"/>
      <c r="O441" s="119"/>
      <c r="P441" s="118"/>
      <c r="Q441" s="147"/>
    </row>
    <row r="442" spans="1:17" x14ac:dyDescent="0.25">
      <c r="A442" s="22"/>
      <c r="D442" s="162"/>
      <c r="E442" s="117"/>
      <c r="F442" s="118"/>
      <c r="G442" s="119"/>
      <c r="H442" s="118"/>
      <c r="I442" s="119"/>
      <c r="J442" s="118"/>
      <c r="K442" s="119"/>
      <c r="L442" s="119"/>
      <c r="M442" s="147"/>
      <c r="N442" s="119"/>
      <c r="O442" s="119"/>
      <c r="P442" s="118"/>
      <c r="Q442" s="147"/>
    </row>
    <row r="443" spans="1:17" x14ac:dyDescent="0.25">
      <c r="A443" s="22"/>
      <c r="D443" s="162"/>
      <c r="E443" s="117"/>
      <c r="F443" s="118"/>
      <c r="G443" s="119"/>
      <c r="H443" s="118"/>
      <c r="I443" s="119"/>
      <c r="J443" s="118"/>
      <c r="K443" s="119"/>
      <c r="L443" s="119"/>
      <c r="M443" s="147"/>
      <c r="N443" s="119"/>
      <c r="O443" s="119"/>
      <c r="P443" s="118"/>
      <c r="Q443" s="147"/>
    </row>
    <row r="444" spans="1:17" x14ac:dyDescent="0.25">
      <c r="A444" s="22"/>
      <c r="D444" s="162"/>
      <c r="E444" s="117"/>
      <c r="F444" s="118"/>
      <c r="G444" s="119"/>
      <c r="H444" s="118"/>
      <c r="I444" s="119"/>
      <c r="J444" s="118"/>
      <c r="K444" s="119"/>
      <c r="L444" s="119"/>
      <c r="M444" s="147"/>
      <c r="N444" s="119"/>
      <c r="O444" s="119"/>
      <c r="P444" s="118"/>
      <c r="Q444" s="147"/>
    </row>
    <row r="445" spans="1:17" x14ac:dyDescent="0.25">
      <c r="A445" s="22"/>
      <c r="D445" s="162"/>
      <c r="E445" s="117"/>
      <c r="F445" s="118"/>
      <c r="G445" s="119"/>
      <c r="H445" s="118"/>
      <c r="I445" s="119"/>
      <c r="J445" s="118"/>
      <c r="K445" s="119"/>
      <c r="L445" s="119"/>
      <c r="M445" s="147"/>
      <c r="N445" s="119"/>
      <c r="O445" s="119"/>
      <c r="P445" s="118"/>
      <c r="Q445" s="147"/>
    </row>
    <row r="446" spans="1:17" x14ac:dyDescent="0.25">
      <c r="A446" s="22"/>
      <c r="D446" s="162"/>
      <c r="E446" s="117"/>
      <c r="F446" s="118"/>
      <c r="G446" s="119"/>
      <c r="H446" s="118"/>
      <c r="I446" s="119"/>
      <c r="J446" s="118"/>
      <c r="K446" s="119"/>
      <c r="L446" s="119"/>
      <c r="M446" s="147"/>
      <c r="N446" s="119"/>
      <c r="O446" s="119"/>
      <c r="P446" s="118"/>
      <c r="Q446" s="147"/>
    </row>
    <row r="447" spans="1:17" x14ac:dyDescent="0.25">
      <c r="A447" s="22"/>
      <c r="D447" s="162"/>
      <c r="E447" s="117"/>
      <c r="F447" s="118"/>
      <c r="G447" s="119"/>
      <c r="H447" s="118"/>
      <c r="I447" s="119"/>
      <c r="J447" s="118"/>
      <c r="K447" s="119"/>
      <c r="L447" s="119"/>
      <c r="M447" s="147"/>
      <c r="N447" s="119"/>
      <c r="O447" s="119"/>
      <c r="P447" s="118"/>
      <c r="Q447" s="147"/>
    </row>
    <row r="448" spans="1:17" x14ac:dyDescent="0.25">
      <c r="A448" s="22"/>
      <c r="D448" s="162"/>
      <c r="E448" s="117"/>
      <c r="F448" s="118"/>
      <c r="G448" s="119"/>
      <c r="H448" s="118"/>
      <c r="I448" s="119"/>
      <c r="J448" s="118"/>
      <c r="K448" s="119"/>
      <c r="L448" s="119"/>
      <c r="M448" s="147"/>
      <c r="N448" s="119"/>
      <c r="O448" s="119"/>
      <c r="P448" s="118"/>
      <c r="Q448" s="147"/>
    </row>
    <row r="449" spans="1:17" x14ac:dyDescent="0.25">
      <c r="A449" s="22"/>
      <c r="D449" s="162"/>
      <c r="E449" s="117"/>
      <c r="F449" s="118"/>
      <c r="G449" s="119"/>
      <c r="H449" s="118"/>
      <c r="I449" s="119"/>
      <c r="J449" s="118"/>
      <c r="K449" s="119"/>
      <c r="L449" s="119"/>
      <c r="M449" s="147"/>
      <c r="N449" s="119"/>
      <c r="O449" s="119"/>
      <c r="P449" s="118"/>
      <c r="Q449" s="147"/>
    </row>
    <row r="450" spans="1:17" x14ac:dyDescent="0.25">
      <c r="A450" s="22"/>
      <c r="D450" s="162"/>
      <c r="E450" s="117"/>
      <c r="F450" s="118"/>
      <c r="G450" s="119"/>
      <c r="H450" s="118"/>
      <c r="I450" s="119"/>
      <c r="J450" s="118"/>
      <c r="K450" s="119"/>
      <c r="L450" s="119"/>
      <c r="M450" s="147"/>
      <c r="N450" s="119"/>
      <c r="O450" s="119"/>
      <c r="P450" s="118"/>
      <c r="Q450" s="147"/>
    </row>
    <row r="451" spans="1:17" x14ac:dyDescent="0.25">
      <c r="A451" s="22"/>
      <c r="D451" s="162"/>
      <c r="E451" s="117"/>
      <c r="F451" s="118"/>
      <c r="G451" s="119"/>
      <c r="H451" s="118"/>
      <c r="I451" s="119"/>
      <c r="J451" s="118"/>
      <c r="K451" s="119"/>
      <c r="L451" s="119"/>
      <c r="M451" s="147"/>
      <c r="N451" s="119"/>
      <c r="O451" s="119"/>
      <c r="P451" s="118"/>
      <c r="Q451" s="147"/>
    </row>
    <row r="452" spans="1:17" x14ac:dyDescent="0.25">
      <c r="A452" s="22"/>
      <c r="D452" s="162"/>
      <c r="E452" s="117"/>
      <c r="F452" s="118"/>
      <c r="G452" s="119"/>
      <c r="H452" s="118"/>
      <c r="I452" s="119"/>
      <c r="J452" s="118"/>
      <c r="K452" s="119"/>
      <c r="L452" s="119"/>
      <c r="M452" s="147"/>
      <c r="N452" s="119"/>
      <c r="O452" s="119"/>
      <c r="P452" s="118"/>
      <c r="Q452" s="147"/>
    </row>
    <row r="453" spans="1:17" x14ac:dyDescent="0.25">
      <c r="A453" s="22"/>
      <c r="D453" s="162"/>
      <c r="E453" s="117"/>
      <c r="F453" s="118"/>
      <c r="G453" s="119"/>
      <c r="H453" s="118"/>
      <c r="I453" s="119"/>
      <c r="J453" s="118"/>
      <c r="K453" s="119"/>
      <c r="L453" s="119"/>
      <c r="M453" s="147"/>
      <c r="N453" s="119"/>
      <c r="O453" s="119"/>
      <c r="P453" s="118"/>
      <c r="Q453" s="147"/>
    </row>
    <row r="454" spans="1:17" x14ac:dyDescent="0.25">
      <c r="A454" s="22"/>
      <c r="D454" s="162"/>
      <c r="E454" s="117"/>
      <c r="F454" s="118"/>
      <c r="G454" s="119"/>
      <c r="H454" s="118"/>
      <c r="I454" s="119"/>
      <c r="J454" s="118"/>
      <c r="K454" s="119"/>
      <c r="L454" s="119"/>
      <c r="M454" s="147"/>
      <c r="N454" s="119"/>
      <c r="O454" s="119"/>
      <c r="P454" s="118"/>
      <c r="Q454" s="147"/>
    </row>
    <row r="455" spans="1:17" x14ac:dyDescent="0.25">
      <c r="A455" s="22"/>
      <c r="D455" s="162"/>
      <c r="E455" s="117"/>
      <c r="F455" s="118"/>
      <c r="G455" s="119"/>
      <c r="H455" s="118"/>
      <c r="I455" s="119"/>
      <c r="J455" s="118"/>
      <c r="K455" s="119"/>
      <c r="L455" s="119"/>
      <c r="M455" s="147"/>
      <c r="N455" s="119"/>
      <c r="O455" s="119"/>
      <c r="P455" s="118"/>
      <c r="Q455" s="147"/>
    </row>
    <row r="456" spans="1:17" x14ac:dyDescent="0.25">
      <c r="A456" s="22"/>
      <c r="D456" s="162"/>
      <c r="E456" s="117"/>
      <c r="F456" s="118"/>
      <c r="G456" s="119"/>
      <c r="H456" s="118"/>
      <c r="I456" s="119"/>
      <c r="J456" s="118"/>
      <c r="K456" s="119"/>
      <c r="L456" s="119"/>
      <c r="M456" s="147"/>
      <c r="N456" s="119"/>
      <c r="O456" s="119"/>
      <c r="P456" s="118"/>
      <c r="Q456" s="147"/>
    </row>
    <row r="457" spans="1:17" x14ac:dyDescent="0.25">
      <c r="A457" s="22"/>
      <c r="D457" s="162"/>
      <c r="E457" s="117"/>
      <c r="F457" s="118"/>
      <c r="G457" s="119"/>
      <c r="H457" s="118"/>
      <c r="I457" s="119"/>
      <c r="J457" s="118"/>
      <c r="K457" s="119"/>
      <c r="L457" s="119"/>
      <c r="M457" s="147"/>
      <c r="N457" s="119"/>
      <c r="O457" s="119"/>
      <c r="P457" s="118"/>
      <c r="Q457" s="147"/>
    </row>
    <row r="458" spans="1:17" x14ac:dyDescent="0.25">
      <c r="A458" s="22"/>
      <c r="D458" s="162"/>
      <c r="E458" s="117"/>
      <c r="F458" s="118"/>
      <c r="G458" s="119"/>
      <c r="H458" s="118"/>
      <c r="I458" s="119"/>
      <c r="J458" s="118"/>
      <c r="K458" s="119"/>
      <c r="L458" s="119"/>
      <c r="M458" s="147"/>
      <c r="N458" s="119"/>
      <c r="O458" s="119"/>
      <c r="P458" s="118"/>
      <c r="Q458" s="147"/>
    </row>
    <row r="459" spans="1:17" x14ac:dyDescent="0.25">
      <c r="A459" s="22"/>
      <c r="D459" s="162"/>
      <c r="E459" s="117"/>
      <c r="F459" s="118"/>
      <c r="G459" s="119"/>
      <c r="H459" s="118"/>
      <c r="I459" s="119"/>
      <c r="J459" s="118"/>
      <c r="K459" s="119"/>
      <c r="L459" s="119"/>
      <c r="M459" s="147"/>
      <c r="N459" s="119"/>
      <c r="O459" s="119"/>
      <c r="P459" s="118"/>
      <c r="Q459" s="147"/>
    </row>
    <row r="460" spans="1:17" x14ac:dyDescent="0.25">
      <c r="A460" s="22"/>
      <c r="D460" s="162"/>
      <c r="E460" s="117"/>
      <c r="F460" s="118"/>
      <c r="G460" s="119"/>
      <c r="H460" s="118"/>
      <c r="I460" s="119"/>
      <c r="J460" s="118"/>
      <c r="K460" s="119"/>
      <c r="L460" s="119"/>
      <c r="M460" s="147"/>
      <c r="N460" s="119"/>
      <c r="O460" s="119"/>
      <c r="P460" s="118"/>
      <c r="Q460" s="147"/>
    </row>
    <row r="461" spans="1:17" x14ac:dyDescent="0.25">
      <c r="A461" s="22"/>
      <c r="D461" s="162"/>
      <c r="E461" s="117"/>
      <c r="F461" s="118"/>
      <c r="G461" s="119"/>
      <c r="H461" s="118"/>
      <c r="I461" s="119"/>
      <c r="J461" s="118"/>
      <c r="K461" s="119"/>
      <c r="L461" s="119"/>
      <c r="M461" s="147"/>
      <c r="N461" s="119"/>
      <c r="O461" s="119"/>
      <c r="P461" s="118"/>
      <c r="Q461" s="147"/>
    </row>
    <row r="462" spans="1:17" x14ac:dyDescent="0.25">
      <c r="A462" s="22"/>
      <c r="D462" s="162"/>
      <c r="E462" s="117"/>
      <c r="F462" s="118"/>
      <c r="G462" s="119"/>
      <c r="H462" s="118"/>
      <c r="I462" s="119"/>
      <c r="J462" s="118"/>
      <c r="K462" s="119"/>
      <c r="L462" s="119"/>
      <c r="M462" s="147"/>
      <c r="N462" s="119"/>
      <c r="O462" s="119"/>
      <c r="P462" s="118"/>
      <c r="Q462" s="147"/>
    </row>
    <row r="463" spans="1:17" x14ac:dyDescent="0.25">
      <c r="A463" s="22"/>
      <c r="D463" s="162"/>
      <c r="E463" s="117"/>
      <c r="F463" s="118"/>
      <c r="G463" s="119"/>
      <c r="H463" s="118"/>
      <c r="I463" s="119"/>
      <c r="J463" s="118"/>
      <c r="K463" s="119"/>
      <c r="L463" s="119"/>
      <c r="M463" s="147"/>
      <c r="N463" s="119"/>
      <c r="O463" s="119"/>
      <c r="P463" s="118"/>
      <c r="Q463" s="147"/>
    </row>
    <row r="464" spans="1:17" x14ac:dyDescent="0.25">
      <c r="A464" s="22"/>
      <c r="D464" s="162"/>
      <c r="E464" s="117"/>
      <c r="F464" s="118"/>
      <c r="G464" s="119"/>
      <c r="H464" s="118"/>
      <c r="I464" s="119"/>
      <c r="J464" s="118"/>
      <c r="K464" s="119"/>
      <c r="L464" s="119"/>
      <c r="M464" s="147"/>
      <c r="N464" s="119"/>
      <c r="O464" s="119"/>
      <c r="P464" s="118"/>
      <c r="Q464" s="147"/>
    </row>
    <row r="465" spans="1:17" x14ac:dyDescent="0.25">
      <c r="A465" s="22"/>
      <c r="D465" s="162"/>
      <c r="E465" s="117"/>
      <c r="F465" s="118"/>
      <c r="G465" s="119"/>
      <c r="H465" s="118"/>
      <c r="I465" s="119"/>
      <c r="J465" s="118"/>
      <c r="K465" s="119"/>
      <c r="L465" s="119"/>
      <c r="M465" s="147"/>
      <c r="N465" s="119"/>
      <c r="O465" s="119"/>
      <c r="P465" s="118"/>
      <c r="Q465" s="147"/>
    </row>
    <row r="466" spans="1:17" x14ac:dyDescent="0.25">
      <c r="A466" s="22"/>
      <c r="D466" s="162"/>
      <c r="E466" s="117"/>
      <c r="F466" s="118"/>
      <c r="G466" s="119"/>
      <c r="H466" s="118"/>
      <c r="I466" s="119"/>
      <c r="J466" s="118"/>
      <c r="K466" s="119"/>
      <c r="L466" s="119"/>
      <c r="M466" s="147"/>
      <c r="N466" s="119"/>
      <c r="O466" s="119"/>
      <c r="P466" s="118"/>
      <c r="Q466" s="147"/>
    </row>
    <row r="467" spans="1:17" x14ac:dyDescent="0.25">
      <c r="A467" s="22"/>
      <c r="D467" s="162"/>
      <c r="E467" s="117"/>
      <c r="F467" s="118"/>
      <c r="G467" s="119"/>
      <c r="H467" s="118"/>
      <c r="I467" s="119"/>
      <c r="J467" s="118"/>
      <c r="K467" s="119"/>
      <c r="L467" s="119"/>
      <c r="M467" s="147"/>
      <c r="N467" s="119"/>
      <c r="O467" s="119"/>
      <c r="P467" s="118"/>
      <c r="Q467" s="147"/>
    </row>
    <row r="468" spans="1:17" x14ac:dyDescent="0.25">
      <c r="A468" s="22"/>
      <c r="D468" s="162"/>
      <c r="E468" s="117"/>
      <c r="F468" s="118"/>
      <c r="G468" s="119"/>
      <c r="H468" s="118"/>
      <c r="I468" s="119"/>
      <c r="J468" s="118"/>
      <c r="K468" s="119"/>
      <c r="L468" s="119"/>
      <c r="M468" s="147"/>
      <c r="N468" s="119"/>
      <c r="O468" s="119"/>
      <c r="P468" s="118"/>
      <c r="Q468" s="147"/>
    </row>
    <row r="469" spans="1:17" x14ac:dyDescent="0.25">
      <c r="A469" s="22"/>
      <c r="D469" s="162"/>
      <c r="E469" s="117"/>
      <c r="F469" s="118"/>
      <c r="G469" s="119"/>
      <c r="H469" s="118"/>
      <c r="I469" s="119"/>
      <c r="J469" s="118"/>
      <c r="K469" s="119"/>
      <c r="L469" s="119"/>
      <c r="M469" s="147"/>
      <c r="N469" s="119"/>
      <c r="O469" s="119"/>
      <c r="P469" s="118"/>
      <c r="Q469" s="147"/>
    </row>
    <row r="470" spans="1:17" x14ac:dyDescent="0.25">
      <c r="A470" s="22"/>
      <c r="D470" s="162"/>
      <c r="E470" s="117"/>
      <c r="F470" s="118"/>
      <c r="G470" s="119"/>
      <c r="H470" s="118"/>
      <c r="I470" s="119"/>
      <c r="J470" s="118"/>
      <c r="K470" s="119"/>
      <c r="L470" s="119"/>
      <c r="M470" s="147"/>
      <c r="N470" s="119"/>
      <c r="O470" s="119"/>
      <c r="P470" s="118"/>
      <c r="Q470" s="147"/>
    </row>
    <row r="471" spans="1:17" x14ac:dyDescent="0.25">
      <c r="A471" s="22"/>
      <c r="D471" s="162"/>
      <c r="E471" s="117"/>
      <c r="F471" s="118"/>
      <c r="G471" s="119"/>
      <c r="H471" s="118"/>
      <c r="I471" s="119"/>
      <c r="J471" s="118"/>
      <c r="K471" s="119"/>
      <c r="L471" s="119"/>
      <c r="M471" s="147"/>
      <c r="N471" s="119"/>
      <c r="O471" s="119"/>
      <c r="P471" s="118"/>
      <c r="Q471" s="147"/>
    </row>
    <row r="472" spans="1:17" x14ac:dyDescent="0.25">
      <c r="A472" s="22"/>
      <c r="D472" s="162"/>
      <c r="E472" s="117"/>
      <c r="F472" s="118"/>
      <c r="G472" s="119"/>
      <c r="H472" s="118"/>
      <c r="I472" s="119"/>
      <c r="J472" s="118"/>
      <c r="K472" s="119"/>
      <c r="L472" s="119"/>
      <c r="M472" s="147"/>
      <c r="N472" s="119"/>
      <c r="O472" s="119"/>
      <c r="P472" s="118"/>
      <c r="Q472" s="147"/>
    </row>
    <row r="473" spans="1:17" x14ac:dyDescent="0.25">
      <c r="A473" s="22"/>
      <c r="D473" s="162"/>
      <c r="E473" s="117"/>
      <c r="F473" s="118"/>
      <c r="G473" s="119"/>
      <c r="H473" s="118"/>
      <c r="I473" s="119"/>
      <c r="J473" s="118"/>
      <c r="K473" s="119"/>
      <c r="L473" s="119"/>
      <c r="M473" s="147"/>
      <c r="N473" s="119"/>
      <c r="O473" s="119"/>
      <c r="P473" s="118"/>
      <c r="Q473" s="147"/>
    </row>
    <row r="474" spans="1:17" x14ac:dyDescent="0.25">
      <c r="A474" s="22"/>
      <c r="D474" s="162"/>
      <c r="E474" s="117"/>
      <c r="F474" s="118"/>
      <c r="G474" s="119"/>
      <c r="H474" s="118"/>
      <c r="I474" s="119"/>
      <c r="J474" s="118"/>
      <c r="K474" s="119"/>
      <c r="L474" s="119"/>
      <c r="M474" s="147"/>
      <c r="N474" s="119"/>
      <c r="O474" s="119"/>
      <c r="P474" s="118"/>
      <c r="Q474" s="147"/>
    </row>
    <row r="475" spans="1:17" x14ac:dyDescent="0.25">
      <c r="A475" s="22"/>
      <c r="D475" s="162"/>
      <c r="E475" s="117"/>
      <c r="F475" s="118"/>
      <c r="G475" s="119"/>
      <c r="H475" s="118"/>
      <c r="I475" s="119"/>
      <c r="J475" s="118"/>
      <c r="K475" s="119"/>
      <c r="L475" s="119"/>
      <c r="M475" s="147"/>
      <c r="N475" s="119"/>
      <c r="O475" s="119"/>
      <c r="P475" s="118"/>
      <c r="Q475" s="147"/>
    </row>
    <row r="476" spans="1:17" x14ac:dyDescent="0.25">
      <c r="A476" s="22"/>
      <c r="D476" s="162"/>
      <c r="E476" s="117"/>
      <c r="F476" s="118"/>
      <c r="G476" s="119"/>
      <c r="H476" s="118"/>
      <c r="I476" s="119"/>
      <c r="J476" s="118"/>
      <c r="K476" s="119"/>
      <c r="L476" s="119"/>
      <c r="M476" s="147"/>
      <c r="N476" s="119"/>
      <c r="O476" s="119"/>
      <c r="P476" s="118"/>
      <c r="Q476" s="147"/>
    </row>
    <row r="477" spans="1:17" x14ac:dyDescent="0.25">
      <c r="A477" s="22"/>
      <c r="D477" s="162"/>
      <c r="E477" s="117"/>
      <c r="F477" s="118"/>
      <c r="G477" s="119"/>
      <c r="H477" s="118"/>
      <c r="I477" s="119"/>
      <c r="J477" s="118"/>
      <c r="K477" s="119"/>
      <c r="L477" s="119"/>
      <c r="M477" s="147"/>
      <c r="N477" s="119"/>
      <c r="O477" s="119"/>
      <c r="P477" s="118"/>
      <c r="Q477" s="147"/>
    </row>
    <row r="478" spans="1:17" x14ac:dyDescent="0.25">
      <c r="A478" s="22"/>
      <c r="D478" s="162"/>
      <c r="E478" s="117"/>
      <c r="F478" s="118"/>
      <c r="G478" s="119"/>
      <c r="H478" s="118"/>
      <c r="I478" s="119"/>
      <c r="J478" s="118"/>
      <c r="K478" s="119"/>
      <c r="L478" s="119"/>
      <c r="M478" s="147"/>
      <c r="N478" s="119"/>
      <c r="O478" s="119"/>
      <c r="P478" s="118"/>
      <c r="Q478" s="147"/>
    </row>
    <row r="479" spans="1:17" x14ac:dyDescent="0.25">
      <c r="A479" s="22"/>
      <c r="D479" s="162"/>
      <c r="E479" s="117"/>
      <c r="F479" s="118"/>
      <c r="G479" s="119"/>
      <c r="H479" s="118"/>
      <c r="I479" s="119"/>
      <c r="J479" s="118"/>
      <c r="K479" s="119"/>
      <c r="L479" s="119"/>
      <c r="M479" s="147"/>
      <c r="N479" s="119"/>
      <c r="O479" s="119"/>
      <c r="P479" s="118"/>
      <c r="Q479" s="147"/>
    </row>
    <row r="480" spans="1:17" x14ac:dyDescent="0.25">
      <c r="A480" s="22"/>
      <c r="D480" s="162"/>
      <c r="E480" s="117"/>
      <c r="F480" s="118"/>
      <c r="G480" s="119"/>
      <c r="H480" s="118"/>
      <c r="I480" s="119"/>
      <c r="J480" s="118"/>
      <c r="K480" s="119"/>
      <c r="L480" s="119"/>
      <c r="M480" s="147"/>
      <c r="N480" s="119"/>
      <c r="O480" s="119"/>
      <c r="P480" s="118"/>
      <c r="Q480" s="147"/>
    </row>
    <row r="481" spans="1:17" x14ac:dyDescent="0.25">
      <c r="A481" s="22"/>
      <c r="D481" s="162"/>
      <c r="E481" s="117"/>
      <c r="F481" s="118"/>
      <c r="G481" s="119"/>
      <c r="H481" s="118"/>
      <c r="I481" s="119"/>
      <c r="J481" s="118"/>
      <c r="K481" s="119"/>
      <c r="L481" s="119"/>
      <c r="M481" s="147"/>
      <c r="N481" s="119"/>
      <c r="O481" s="119"/>
      <c r="P481" s="118"/>
      <c r="Q481" s="147"/>
    </row>
    <row r="482" spans="1:17" x14ac:dyDescent="0.25">
      <c r="A482" s="22"/>
      <c r="D482" s="162"/>
      <c r="E482" s="117"/>
      <c r="F482" s="118"/>
      <c r="G482" s="119"/>
      <c r="H482" s="118"/>
      <c r="I482" s="119"/>
      <c r="J482" s="118"/>
      <c r="K482" s="119"/>
      <c r="L482" s="119"/>
      <c r="M482" s="147"/>
      <c r="N482" s="119"/>
      <c r="O482" s="119"/>
      <c r="P482" s="118"/>
      <c r="Q482" s="147"/>
    </row>
    <row r="483" spans="1:17" x14ac:dyDescent="0.25">
      <c r="A483" s="22"/>
      <c r="D483" s="162"/>
      <c r="E483" s="117"/>
      <c r="F483" s="118"/>
      <c r="G483" s="119"/>
      <c r="H483" s="118"/>
      <c r="I483" s="119"/>
      <c r="J483" s="118"/>
      <c r="K483" s="119"/>
      <c r="L483" s="119"/>
      <c r="M483" s="147"/>
      <c r="N483" s="119"/>
      <c r="O483" s="119"/>
      <c r="P483" s="118"/>
      <c r="Q483" s="147"/>
    </row>
    <row r="484" spans="1:17" x14ac:dyDescent="0.25">
      <c r="A484" s="22"/>
      <c r="D484" s="162"/>
      <c r="E484" s="117"/>
      <c r="F484" s="118"/>
      <c r="G484" s="119"/>
      <c r="H484" s="118"/>
      <c r="I484" s="119"/>
      <c r="J484" s="118"/>
      <c r="K484" s="119"/>
      <c r="L484" s="119"/>
      <c r="M484" s="147"/>
      <c r="N484" s="119"/>
      <c r="O484" s="119"/>
      <c r="P484" s="118"/>
      <c r="Q484" s="147"/>
    </row>
    <row r="485" spans="1:17" x14ac:dyDescent="0.25">
      <c r="A485" s="22"/>
      <c r="D485" s="162"/>
      <c r="E485" s="117"/>
      <c r="F485" s="118"/>
      <c r="G485" s="119"/>
      <c r="H485" s="118"/>
      <c r="I485" s="119"/>
      <c r="J485" s="118"/>
      <c r="K485" s="119"/>
      <c r="L485" s="119"/>
      <c r="M485" s="147"/>
      <c r="N485" s="119"/>
      <c r="O485" s="119"/>
      <c r="P485" s="118"/>
      <c r="Q485" s="147"/>
    </row>
    <row r="486" spans="1:17" x14ac:dyDescent="0.25">
      <c r="A486" s="22"/>
      <c r="D486" s="162"/>
      <c r="E486" s="117"/>
      <c r="F486" s="118"/>
      <c r="G486" s="119"/>
      <c r="H486" s="118"/>
      <c r="I486" s="119"/>
      <c r="J486" s="118"/>
      <c r="K486" s="119"/>
      <c r="L486" s="119"/>
      <c r="M486" s="147"/>
      <c r="N486" s="119"/>
      <c r="O486" s="119"/>
      <c r="P486" s="118"/>
      <c r="Q486" s="147"/>
    </row>
    <row r="487" spans="1:17" x14ac:dyDescent="0.25">
      <c r="A487" s="22"/>
      <c r="D487" s="162"/>
      <c r="E487" s="117"/>
      <c r="F487" s="118"/>
      <c r="G487" s="119"/>
      <c r="H487" s="118"/>
      <c r="I487" s="119"/>
      <c r="J487" s="118"/>
      <c r="K487" s="119"/>
      <c r="L487" s="119"/>
      <c r="M487" s="147"/>
      <c r="N487" s="119"/>
      <c r="O487" s="119"/>
      <c r="P487" s="118"/>
      <c r="Q487" s="147"/>
    </row>
    <row r="488" spans="1:17" x14ac:dyDescent="0.25">
      <c r="A488" s="22"/>
      <c r="D488" s="162"/>
      <c r="E488" s="117"/>
      <c r="F488" s="118"/>
      <c r="G488" s="119"/>
      <c r="H488" s="118"/>
      <c r="I488" s="119"/>
      <c r="J488" s="118"/>
      <c r="K488" s="119"/>
      <c r="L488" s="119"/>
      <c r="M488" s="147"/>
      <c r="N488" s="119"/>
      <c r="O488" s="119"/>
      <c r="P488" s="118"/>
      <c r="Q488" s="147"/>
    </row>
    <row r="489" spans="1:17" x14ac:dyDescent="0.25">
      <c r="A489" s="22"/>
      <c r="D489" s="162"/>
      <c r="E489" s="117"/>
      <c r="F489" s="118"/>
      <c r="G489" s="119"/>
      <c r="H489" s="118"/>
      <c r="I489" s="119"/>
      <c r="J489" s="118"/>
      <c r="K489" s="119"/>
      <c r="L489" s="119"/>
      <c r="M489" s="147"/>
      <c r="N489" s="119"/>
      <c r="O489" s="119"/>
      <c r="P489" s="118"/>
      <c r="Q489" s="147"/>
    </row>
    <row r="490" spans="1:17" x14ac:dyDescent="0.25">
      <c r="A490" s="22"/>
      <c r="D490" s="162"/>
      <c r="E490" s="117"/>
      <c r="F490" s="118"/>
      <c r="G490" s="119"/>
      <c r="H490" s="118"/>
      <c r="I490" s="119"/>
      <c r="J490" s="118"/>
      <c r="K490" s="119"/>
      <c r="L490" s="119"/>
      <c r="M490" s="147"/>
      <c r="N490" s="119"/>
      <c r="O490" s="119"/>
      <c r="P490" s="118"/>
      <c r="Q490" s="147"/>
    </row>
    <row r="491" spans="1:17" x14ac:dyDescent="0.25">
      <c r="A491" s="22"/>
      <c r="D491" s="162"/>
      <c r="E491" s="117"/>
      <c r="F491" s="118"/>
      <c r="G491" s="119"/>
      <c r="H491" s="118"/>
      <c r="I491" s="119"/>
      <c r="J491" s="118"/>
      <c r="K491" s="119"/>
      <c r="L491" s="119"/>
      <c r="M491" s="147"/>
      <c r="N491" s="119"/>
      <c r="O491" s="119"/>
      <c r="P491" s="118"/>
      <c r="Q491" s="147"/>
    </row>
    <row r="492" spans="1:17" x14ac:dyDescent="0.25">
      <c r="A492" s="22"/>
      <c r="D492" s="162"/>
      <c r="E492" s="117"/>
      <c r="F492" s="118"/>
      <c r="G492" s="119"/>
      <c r="H492" s="118"/>
      <c r="I492" s="119"/>
      <c r="J492" s="118"/>
      <c r="K492" s="119"/>
      <c r="L492" s="119"/>
      <c r="M492" s="147"/>
      <c r="N492" s="119"/>
      <c r="O492" s="119"/>
      <c r="P492" s="118"/>
      <c r="Q492" s="147"/>
    </row>
    <row r="493" spans="1:17" x14ac:dyDescent="0.25">
      <c r="A493" s="22"/>
      <c r="D493" s="162"/>
      <c r="E493" s="117"/>
      <c r="F493" s="118"/>
      <c r="G493" s="119"/>
      <c r="H493" s="118"/>
      <c r="I493" s="119"/>
      <c r="J493" s="118"/>
      <c r="K493" s="119"/>
      <c r="L493" s="119"/>
      <c r="M493" s="147"/>
      <c r="N493" s="119"/>
      <c r="O493" s="119"/>
      <c r="P493" s="118"/>
      <c r="Q493" s="147"/>
    </row>
    <row r="494" spans="1:17" x14ac:dyDescent="0.25">
      <c r="A494" s="22"/>
      <c r="D494" s="162"/>
      <c r="E494" s="117"/>
      <c r="F494" s="118"/>
      <c r="G494" s="119"/>
      <c r="H494" s="118"/>
      <c r="I494" s="119"/>
      <c r="J494" s="118"/>
      <c r="K494" s="119"/>
      <c r="L494" s="119"/>
      <c r="M494" s="147"/>
      <c r="N494" s="119"/>
      <c r="O494" s="119"/>
      <c r="P494" s="118"/>
      <c r="Q494" s="147"/>
    </row>
    <row r="495" spans="1:17" x14ac:dyDescent="0.25">
      <c r="A495" s="22"/>
      <c r="D495" s="162"/>
      <c r="E495" s="117"/>
      <c r="F495" s="118"/>
      <c r="G495" s="119"/>
      <c r="H495" s="118"/>
      <c r="I495" s="119"/>
      <c r="J495" s="118"/>
      <c r="K495" s="119"/>
      <c r="L495" s="119"/>
      <c r="M495" s="147"/>
      <c r="N495" s="119"/>
      <c r="O495" s="119"/>
      <c r="P495" s="118"/>
      <c r="Q495" s="147"/>
    </row>
    <row r="496" spans="1:17" x14ac:dyDescent="0.25">
      <c r="A496" s="22"/>
      <c r="D496" s="162"/>
      <c r="E496" s="117"/>
      <c r="F496" s="118"/>
      <c r="G496" s="119"/>
      <c r="H496" s="118"/>
      <c r="I496" s="119"/>
      <c r="J496" s="118"/>
      <c r="K496" s="119"/>
      <c r="L496" s="119"/>
      <c r="M496" s="147"/>
      <c r="N496" s="119"/>
      <c r="O496" s="119"/>
      <c r="P496" s="118"/>
      <c r="Q496" s="147"/>
    </row>
    <row r="497" spans="1:17" x14ac:dyDescent="0.25">
      <c r="A497" s="22"/>
      <c r="D497" s="162"/>
      <c r="E497" s="117"/>
      <c r="F497" s="118"/>
      <c r="G497" s="119"/>
      <c r="H497" s="118"/>
      <c r="I497" s="119"/>
      <c r="J497" s="118"/>
      <c r="K497" s="119"/>
      <c r="L497" s="119"/>
      <c r="M497" s="147"/>
      <c r="N497" s="119"/>
      <c r="O497" s="119"/>
      <c r="P497" s="118"/>
      <c r="Q497" s="147"/>
    </row>
    <row r="498" spans="1:17" x14ac:dyDescent="0.25">
      <c r="A498" s="22"/>
      <c r="D498" s="162"/>
      <c r="E498" s="117"/>
      <c r="F498" s="118"/>
      <c r="G498" s="119"/>
      <c r="H498" s="118"/>
      <c r="I498" s="119"/>
      <c r="J498" s="118"/>
      <c r="K498" s="119"/>
      <c r="L498" s="119"/>
      <c r="M498" s="147"/>
      <c r="N498" s="119"/>
      <c r="O498" s="119"/>
      <c r="P498" s="118"/>
      <c r="Q498" s="147"/>
    </row>
    <row r="499" spans="1:17" x14ac:dyDescent="0.25">
      <c r="A499" s="22"/>
      <c r="D499" s="162"/>
      <c r="E499" s="117"/>
      <c r="F499" s="118"/>
      <c r="G499" s="119"/>
      <c r="H499" s="118"/>
      <c r="I499" s="119"/>
      <c r="J499" s="118"/>
      <c r="K499" s="119"/>
      <c r="L499" s="119"/>
      <c r="M499" s="147"/>
      <c r="N499" s="119"/>
      <c r="O499" s="119"/>
      <c r="P499" s="118"/>
      <c r="Q499" s="147"/>
    </row>
    <row r="500" spans="1:17" x14ac:dyDescent="0.25">
      <c r="A500" s="22"/>
      <c r="D500" s="162"/>
      <c r="E500" s="117"/>
      <c r="F500" s="118"/>
      <c r="G500" s="119"/>
      <c r="H500" s="118"/>
      <c r="I500" s="119"/>
      <c r="J500" s="118"/>
      <c r="K500" s="119"/>
      <c r="L500" s="119"/>
      <c r="M500" s="147"/>
      <c r="N500" s="119"/>
      <c r="O500" s="119"/>
      <c r="P500" s="118"/>
      <c r="Q500" s="147"/>
    </row>
    <row r="501" spans="1:17" x14ac:dyDescent="0.25">
      <c r="A501" s="22"/>
      <c r="D501" s="162"/>
      <c r="E501" s="117"/>
      <c r="F501" s="118"/>
      <c r="G501" s="119"/>
      <c r="H501" s="118"/>
      <c r="I501" s="119"/>
      <c r="J501" s="118"/>
      <c r="K501" s="119"/>
      <c r="L501" s="119"/>
      <c r="M501" s="147"/>
      <c r="N501" s="119"/>
      <c r="O501" s="119"/>
      <c r="P501" s="118"/>
      <c r="Q501" s="147"/>
    </row>
    <row r="502" spans="1:17" x14ac:dyDescent="0.25">
      <c r="A502" s="22"/>
      <c r="D502" s="162"/>
      <c r="E502" s="117"/>
      <c r="F502" s="118"/>
      <c r="G502" s="119"/>
      <c r="H502" s="118"/>
      <c r="I502" s="119"/>
      <c r="J502" s="118"/>
      <c r="K502" s="119"/>
      <c r="L502" s="119"/>
      <c r="M502" s="147"/>
      <c r="N502" s="119"/>
      <c r="O502" s="119"/>
      <c r="P502" s="118"/>
      <c r="Q502" s="147"/>
    </row>
    <row r="503" spans="1:17" x14ac:dyDescent="0.25">
      <c r="A503" s="22"/>
      <c r="D503" s="162"/>
      <c r="E503" s="117"/>
      <c r="F503" s="118"/>
      <c r="G503" s="119"/>
      <c r="H503" s="118"/>
      <c r="I503" s="119"/>
      <c r="J503" s="118"/>
      <c r="K503" s="119"/>
      <c r="L503" s="119"/>
      <c r="M503" s="147"/>
      <c r="N503" s="119"/>
      <c r="O503" s="119"/>
      <c r="P503" s="118"/>
      <c r="Q503" s="147"/>
    </row>
    <row r="504" spans="1:17" x14ac:dyDescent="0.25">
      <c r="A504" s="22"/>
      <c r="D504" s="162"/>
      <c r="E504" s="117"/>
      <c r="F504" s="118"/>
      <c r="G504" s="119"/>
      <c r="H504" s="118"/>
      <c r="I504" s="119"/>
      <c r="J504" s="118"/>
      <c r="K504" s="119"/>
      <c r="L504" s="119"/>
      <c r="M504" s="147"/>
      <c r="N504" s="119"/>
      <c r="O504" s="119"/>
      <c r="P504" s="118"/>
      <c r="Q504" s="147"/>
    </row>
    <row r="505" spans="1:17" x14ac:dyDescent="0.25">
      <c r="A505" s="22"/>
      <c r="D505" s="162"/>
      <c r="E505" s="117"/>
      <c r="F505" s="118"/>
      <c r="G505" s="119"/>
      <c r="H505" s="118"/>
      <c r="I505" s="119"/>
      <c r="J505" s="118"/>
      <c r="K505" s="119"/>
      <c r="L505" s="119"/>
      <c r="M505" s="147"/>
      <c r="N505" s="119"/>
      <c r="O505" s="119"/>
      <c r="P505" s="118"/>
      <c r="Q505" s="147"/>
    </row>
    <row r="506" spans="1:17" x14ac:dyDescent="0.25">
      <c r="A506" s="22"/>
      <c r="D506" s="162"/>
      <c r="E506" s="117"/>
      <c r="F506" s="118"/>
      <c r="G506" s="119"/>
      <c r="H506" s="118"/>
      <c r="I506" s="119"/>
      <c r="J506" s="118"/>
      <c r="K506" s="119"/>
      <c r="L506" s="119"/>
      <c r="M506" s="147"/>
      <c r="N506" s="119"/>
      <c r="O506" s="119"/>
      <c r="P506" s="118"/>
      <c r="Q506" s="147"/>
    </row>
    <row r="507" spans="1:17" x14ac:dyDescent="0.25">
      <c r="A507" s="22"/>
      <c r="D507" s="162"/>
      <c r="E507" s="117"/>
      <c r="F507" s="118"/>
      <c r="G507" s="119"/>
      <c r="H507" s="118"/>
      <c r="I507" s="119"/>
      <c r="J507" s="118"/>
      <c r="K507" s="119"/>
      <c r="L507" s="119"/>
      <c r="M507" s="147"/>
      <c r="N507" s="119"/>
      <c r="O507" s="119"/>
      <c r="P507" s="118"/>
      <c r="Q507" s="147"/>
    </row>
    <row r="508" spans="1:17" x14ac:dyDescent="0.25">
      <c r="A508" s="22"/>
      <c r="D508" s="162"/>
      <c r="E508" s="117"/>
      <c r="F508" s="118"/>
      <c r="G508" s="119"/>
      <c r="H508" s="118"/>
      <c r="I508" s="119"/>
      <c r="J508" s="118"/>
      <c r="K508" s="119"/>
      <c r="L508" s="119"/>
      <c r="M508" s="147"/>
      <c r="N508" s="119"/>
      <c r="O508" s="119"/>
      <c r="P508" s="118"/>
      <c r="Q508" s="147"/>
    </row>
    <row r="509" spans="1:17" x14ac:dyDescent="0.25">
      <c r="A509" s="22"/>
      <c r="D509" s="162"/>
      <c r="E509" s="117"/>
      <c r="F509" s="118"/>
      <c r="G509" s="119"/>
      <c r="H509" s="118"/>
      <c r="I509" s="119"/>
      <c r="J509" s="118"/>
      <c r="K509" s="119"/>
      <c r="L509" s="119"/>
      <c r="M509" s="147"/>
      <c r="N509" s="119"/>
      <c r="O509" s="119"/>
      <c r="P509" s="118"/>
      <c r="Q509" s="147"/>
    </row>
    <row r="510" spans="1:17" x14ac:dyDescent="0.25">
      <c r="A510" s="22"/>
      <c r="D510" s="162"/>
      <c r="E510" s="117"/>
      <c r="F510" s="118"/>
      <c r="G510" s="119"/>
      <c r="H510" s="118"/>
      <c r="I510" s="119"/>
      <c r="J510" s="118"/>
      <c r="K510" s="119"/>
      <c r="L510" s="119"/>
      <c r="M510" s="147"/>
      <c r="N510" s="119"/>
      <c r="O510" s="119"/>
      <c r="P510" s="118"/>
      <c r="Q510" s="147"/>
    </row>
    <row r="511" spans="1:17" x14ac:dyDescent="0.25">
      <c r="A511" s="22"/>
      <c r="D511" s="162"/>
      <c r="E511" s="117"/>
      <c r="F511" s="118"/>
      <c r="G511" s="119"/>
      <c r="H511" s="118"/>
      <c r="I511" s="119"/>
      <c r="J511" s="118"/>
      <c r="K511" s="119"/>
      <c r="L511" s="119"/>
      <c r="M511" s="147"/>
      <c r="N511" s="119"/>
      <c r="O511" s="119"/>
      <c r="P511" s="118"/>
      <c r="Q511" s="147"/>
    </row>
    <row r="512" spans="1:17" x14ac:dyDescent="0.25">
      <c r="A512" s="22"/>
      <c r="D512" s="162"/>
      <c r="E512" s="117"/>
      <c r="F512" s="118"/>
      <c r="G512" s="119"/>
      <c r="H512" s="118"/>
      <c r="I512" s="119"/>
      <c r="J512" s="118"/>
      <c r="K512" s="119"/>
      <c r="L512" s="119"/>
      <c r="M512" s="147"/>
      <c r="N512" s="119"/>
      <c r="O512" s="119"/>
      <c r="P512" s="118"/>
      <c r="Q512" s="147"/>
    </row>
    <row r="513" spans="1:17" x14ac:dyDescent="0.25">
      <c r="A513" s="22"/>
      <c r="D513" s="162"/>
      <c r="E513" s="117"/>
      <c r="F513" s="118"/>
      <c r="G513" s="119"/>
      <c r="H513" s="118"/>
      <c r="I513" s="119"/>
      <c r="J513" s="118"/>
      <c r="K513" s="119"/>
      <c r="L513" s="119"/>
      <c r="M513" s="147"/>
      <c r="N513" s="119"/>
      <c r="O513" s="119"/>
      <c r="P513" s="118"/>
      <c r="Q513" s="147"/>
    </row>
    <row r="514" spans="1:17" x14ac:dyDescent="0.25">
      <c r="A514" s="22"/>
      <c r="D514" s="162"/>
      <c r="E514" s="117"/>
      <c r="F514" s="118"/>
      <c r="G514" s="119"/>
      <c r="H514" s="118"/>
      <c r="I514" s="119"/>
      <c r="J514" s="118"/>
      <c r="K514" s="119"/>
      <c r="L514" s="119"/>
      <c r="M514" s="147"/>
      <c r="N514" s="119"/>
      <c r="O514" s="119"/>
      <c r="P514" s="118"/>
      <c r="Q514" s="147"/>
    </row>
    <row r="515" spans="1:17" x14ac:dyDescent="0.25">
      <c r="A515" s="22"/>
      <c r="D515" s="162"/>
      <c r="E515" s="117"/>
      <c r="F515" s="118"/>
      <c r="G515" s="119"/>
      <c r="H515" s="118"/>
      <c r="I515" s="119"/>
      <c r="J515" s="118"/>
      <c r="K515" s="119"/>
      <c r="L515" s="119"/>
      <c r="M515" s="147"/>
      <c r="N515" s="119"/>
      <c r="O515" s="119"/>
      <c r="P515" s="118"/>
      <c r="Q515" s="147"/>
    </row>
    <row r="516" spans="1:17" x14ac:dyDescent="0.25">
      <c r="A516" s="22"/>
      <c r="D516" s="162"/>
      <c r="E516" s="117"/>
      <c r="F516" s="118"/>
      <c r="G516" s="119"/>
      <c r="H516" s="118"/>
      <c r="I516" s="119"/>
      <c r="J516" s="118"/>
      <c r="K516" s="119"/>
      <c r="L516" s="119"/>
      <c r="M516" s="147"/>
      <c r="N516" s="119"/>
      <c r="O516" s="119"/>
      <c r="P516" s="118"/>
      <c r="Q516" s="147"/>
    </row>
    <row r="517" spans="1:17" x14ac:dyDescent="0.25">
      <c r="A517" s="22"/>
      <c r="D517" s="162"/>
      <c r="E517" s="117"/>
      <c r="F517" s="118"/>
      <c r="G517" s="119"/>
      <c r="H517" s="118"/>
      <c r="I517" s="119"/>
      <c r="J517" s="118"/>
      <c r="K517" s="119"/>
      <c r="L517" s="119"/>
      <c r="M517" s="147"/>
      <c r="N517" s="119"/>
      <c r="O517" s="119"/>
      <c r="P517" s="118"/>
      <c r="Q517" s="147"/>
    </row>
    <row r="518" spans="1:17" x14ac:dyDescent="0.25">
      <c r="A518" s="22"/>
      <c r="D518" s="162"/>
      <c r="E518" s="117"/>
      <c r="F518" s="118"/>
      <c r="G518" s="119"/>
      <c r="H518" s="118"/>
      <c r="I518" s="119"/>
      <c r="J518" s="118"/>
      <c r="K518" s="119"/>
      <c r="L518" s="119"/>
      <c r="M518" s="147"/>
      <c r="N518" s="119"/>
      <c r="O518" s="119"/>
      <c r="P518" s="118"/>
      <c r="Q518" s="147"/>
    </row>
    <row r="519" spans="1:17" x14ac:dyDescent="0.25">
      <c r="A519" s="22"/>
      <c r="D519" s="162"/>
      <c r="E519" s="117"/>
      <c r="F519" s="118"/>
      <c r="G519" s="119"/>
      <c r="H519" s="118"/>
      <c r="I519" s="119"/>
      <c r="J519" s="118"/>
      <c r="K519" s="119"/>
      <c r="L519" s="119"/>
      <c r="M519" s="147"/>
      <c r="N519" s="119"/>
      <c r="O519" s="119"/>
      <c r="P519" s="118"/>
      <c r="Q519" s="147"/>
    </row>
    <row r="520" spans="1:17" x14ac:dyDescent="0.25">
      <c r="A520" s="22"/>
      <c r="D520" s="162"/>
      <c r="E520" s="117"/>
      <c r="F520" s="118"/>
      <c r="G520" s="119"/>
      <c r="H520" s="118"/>
      <c r="I520" s="119"/>
      <c r="J520" s="118"/>
      <c r="K520" s="119"/>
      <c r="L520" s="119"/>
      <c r="M520" s="147"/>
      <c r="N520" s="119"/>
      <c r="O520" s="119"/>
      <c r="P520" s="118"/>
      <c r="Q520" s="147"/>
    </row>
    <row r="521" spans="1:17" x14ac:dyDescent="0.25">
      <c r="A521" s="22"/>
      <c r="D521" s="162"/>
      <c r="E521" s="117"/>
      <c r="F521" s="118"/>
      <c r="G521" s="119"/>
      <c r="H521" s="118"/>
      <c r="I521" s="119"/>
      <c r="J521" s="118"/>
      <c r="K521" s="119"/>
      <c r="L521" s="119"/>
      <c r="M521" s="147"/>
      <c r="N521" s="119"/>
      <c r="O521" s="119"/>
      <c r="P521" s="118"/>
      <c r="Q521" s="147"/>
    </row>
    <row r="522" spans="1:17" x14ac:dyDescent="0.25">
      <c r="A522" s="22"/>
      <c r="D522" s="162"/>
      <c r="E522" s="117"/>
      <c r="F522" s="118"/>
      <c r="G522" s="119"/>
      <c r="H522" s="118"/>
      <c r="I522" s="119"/>
      <c r="J522" s="118"/>
      <c r="K522" s="119"/>
      <c r="L522" s="119"/>
      <c r="M522" s="147"/>
      <c r="N522" s="119"/>
      <c r="O522" s="119"/>
      <c r="P522" s="118"/>
      <c r="Q522" s="147"/>
    </row>
    <row r="523" spans="1:17" x14ac:dyDescent="0.25">
      <c r="A523" s="22"/>
      <c r="D523" s="162"/>
      <c r="E523" s="117"/>
      <c r="F523" s="118"/>
      <c r="G523" s="119"/>
      <c r="H523" s="118"/>
      <c r="I523" s="119"/>
      <c r="J523" s="118"/>
      <c r="K523" s="119"/>
      <c r="L523" s="119"/>
      <c r="M523" s="147"/>
      <c r="N523" s="119"/>
      <c r="O523" s="119"/>
      <c r="P523" s="118"/>
      <c r="Q523" s="147"/>
    </row>
    <row r="524" spans="1:17" x14ac:dyDescent="0.25">
      <c r="A524" s="22"/>
      <c r="D524" s="162"/>
      <c r="E524" s="117"/>
      <c r="F524" s="118"/>
      <c r="G524" s="119"/>
      <c r="H524" s="118"/>
      <c r="I524" s="119"/>
      <c r="J524" s="118"/>
      <c r="K524" s="119"/>
      <c r="L524" s="119"/>
      <c r="M524" s="147"/>
      <c r="N524" s="119"/>
      <c r="O524" s="119"/>
      <c r="P524" s="118"/>
      <c r="Q524" s="147"/>
    </row>
    <row r="525" spans="1:17" x14ac:dyDescent="0.25">
      <c r="A525" s="22"/>
      <c r="D525" s="162"/>
      <c r="E525" s="117"/>
      <c r="F525" s="118"/>
      <c r="G525" s="119"/>
      <c r="H525" s="118"/>
      <c r="I525" s="119"/>
      <c r="J525" s="118"/>
      <c r="K525" s="119"/>
      <c r="L525" s="119"/>
      <c r="M525" s="147"/>
      <c r="N525" s="119"/>
      <c r="O525" s="119"/>
      <c r="P525" s="118"/>
      <c r="Q525" s="147"/>
    </row>
    <row r="526" spans="1:17" x14ac:dyDescent="0.25">
      <c r="A526" s="22"/>
      <c r="D526" s="162"/>
      <c r="E526" s="117"/>
      <c r="F526" s="118"/>
      <c r="G526" s="119"/>
      <c r="H526" s="118"/>
      <c r="I526" s="119"/>
      <c r="J526" s="118"/>
      <c r="K526" s="119"/>
      <c r="L526" s="119"/>
      <c r="M526" s="147"/>
      <c r="N526" s="119"/>
      <c r="O526" s="119"/>
      <c r="P526" s="118"/>
      <c r="Q526" s="147"/>
    </row>
    <row r="527" spans="1:17" x14ac:dyDescent="0.25">
      <c r="A527" s="22"/>
      <c r="D527" s="162"/>
      <c r="E527" s="117"/>
      <c r="F527" s="118"/>
      <c r="G527" s="119"/>
      <c r="H527" s="118"/>
      <c r="I527" s="119"/>
      <c r="J527" s="118"/>
      <c r="K527" s="119"/>
      <c r="L527" s="119"/>
      <c r="M527" s="147"/>
      <c r="N527" s="119"/>
      <c r="O527" s="119"/>
      <c r="P527" s="118"/>
      <c r="Q527" s="147"/>
    </row>
    <row r="528" spans="1:17" x14ac:dyDescent="0.25">
      <c r="A528" s="22"/>
      <c r="D528" s="162"/>
      <c r="E528" s="117"/>
      <c r="F528" s="118"/>
      <c r="G528" s="119"/>
      <c r="H528" s="118"/>
      <c r="I528" s="119"/>
      <c r="J528" s="118"/>
      <c r="K528" s="119"/>
      <c r="L528" s="119"/>
      <c r="M528" s="147"/>
      <c r="N528" s="119"/>
      <c r="O528" s="119"/>
      <c r="P528" s="118"/>
      <c r="Q528" s="147"/>
    </row>
    <row r="529" spans="1:17" x14ac:dyDescent="0.25">
      <c r="A529" s="22"/>
      <c r="D529" s="162"/>
      <c r="E529" s="117"/>
      <c r="F529" s="118"/>
      <c r="G529" s="119"/>
      <c r="H529" s="118"/>
      <c r="I529" s="119"/>
      <c r="J529" s="118"/>
      <c r="K529" s="119"/>
      <c r="L529" s="119"/>
      <c r="M529" s="147"/>
      <c r="N529" s="119"/>
      <c r="O529" s="119"/>
      <c r="P529" s="118"/>
      <c r="Q529" s="147"/>
    </row>
    <row r="530" spans="1:17" x14ac:dyDescent="0.25">
      <c r="A530" s="22"/>
      <c r="D530" s="162"/>
      <c r="E530" s="117"/>
      <c r="F530" s="118"/>
      <c r="G530" s="119"/>
      <c r="H530" s="118"/>
      <c r="I530" s="119"/>
      <c r="J530" s="118"/>
      <c r="K530" s="119"/>
      <c r="L530" s="119"/>
      <c r="M530" s="147"/>
      <c r="N530" s="119"/>
      <c r="O530" s="119"/>
      <c r="P530" s="118"/>
      <c r="Q530" s="147"/>
    </row>
    <row r="531" spans="1:17" x14ac:dyDescent="0.25">
      <c r="A531" s="22"/>
      <c r="D531" s="162"/>
      <c r="E531" s="117"/>
      <c r="F531" s="118"/>
      <c r="G531" s="119"/>
      <c r="H531" s="118"/>
      <c r="I531" s="119"/>
      <c r="J531" s="118"/>
      <c r="K531" s="119"/>
      <c r="L531" s="119"/>
      <c r="M531" s="147"/>
      <c r="N531" s="119"/>
      <c r="O531" s="119"/>
      <c r="P531" s="118"/>
      <c r="Q531" s="147"/>
    </row>
    <row r="532" spans="1:17" x14ac:dyDescent="0.25">
      <c r="A532" s="22"/>
      <c r="D532" s="162"/>
      <c r="E532" s="117"/>
      <c r="F532" s="118"/>
      <c r="G532" s="119"/>
      <c r="H532" s="118"/>
      <c r="I532" s="119"/>
      <c r="J532" s="118"/>
      <c r="K532" s="119"/>
      <c r="L532" s="119"/>
      <c r="M532" s="147"/>
      <c r="N532" s="119"/>
      <c r="O532" s="119"/>
      <c r="P532" s="118"/>
      <c r="Q532" s="147"/>
    </row>
    <row r="533" spans="1:17" x14ac:dyDescent="0.25">
      <c r="A533" s="22"/>
      <c r="D533" s="162"/>
      <c r="E533" s="117"/>
      <c r="F533" s="118"/>
      <c r="G533" s="119"/>
      <c r="H533" s="118"/>
      <c r="I533" s="119"/>
      <c r="J533" s="118"/>
      <c r="K533" s="119"/>
      <c r="L533" s="119"/>
      <c r="M533" s="147"/>
      <c r="N533" s="119"/>
      <c r="O533" s="119"/>
      <c r="P533" s="118"/>
      <c r="Q533" s="147"/>
    </row>
    <row r="534" spans="1:17" x14ac:dyDescent="0.25">
      <c r="A534" s="22"/>
      <c r="D534" s="162"/>
      <c r="E534" s="117"/>
      <c r="F534" s="118"/>
      <c r="G534" s="119"/>
      <c r="H534" s="118"/>
      <c r="I534" s="119"/>
      <c r="J534" s="118"/>
      <c r="K534" s="119"/>
      <c r="L534" s="119"/>
      <c r="M534" s="147"/>
      <c r="N534" s="119"/>
      <c r="O534" s="119"/>
      <c r="P534" s="118"/>
      <c r="Q534" s="147"/>
    </row>
    <row r="535" spans="1:17" x14ac:dyDescent="0.25">
      <c r="A535" s="22"/>
      <c r="D535" s="162"/>
      <c r="E535" s="117"/>
      <c r="F535" s="118"/>
      <c r="G535" s="119"/>
      <c r="H535" s="118"/>
      <c r="I535" s="119"/>
      <c r="J535" s="118"/>
      <c r="K535" s="119"/>
      <c r="L535" s="119"/>
      <c r="M535" s="147"/>
      <c r="N535" s="119"/>
      <c r="O535" s="119"/>
      <c r="P535" s="118"/>
      <c r="Q535" s="147"/>
    </row>
    <row r="536" spans="1:17" x14ac:dyDescent="0.25">
      <c r="A536" s="22"/>
      <c r="D536" s="162"/>
      <c r="E536" s="117"/>
      <c r="F536" s="118"/>
      <c r="G536" s="119"/>
      <c r="H536" s="118"/>
      <c r="I536" s="119"/>
      <c r="J536" s="118"/>
      <c r="K536" s="119"/>
      <c r="L536" s="119"/>
      <c r="M536" s="147"/>
      <c r="N536" s="119"/>
      <c r="O536" s="119"/>
      <c r="P536" s="118"/>
      <c r="Q536" s="147"/>
    </row>
    <row r="537" spans="1:17" x14ac:dyDescent="0.25">
      <c r="A537" s="22"/>
      <c r="D537" s="162"/>
      <c r="E537" s="117"/>
      <c r="F537" s="118"/>
      <c r="G537" s="119"/>
      <c r="H537" s="118"/>
      <c r="I537" s="119"/>
      <c r="J537" s="118"/>
      <c r="K537" s="119"/>
      <c r="L537" s="119"/>
      <c r="M537" s="147"/>
      <c r="N537" s="119"/>
      <c r="O537" s="119"/>
      <c r="P537" s="118"/>
      <c r="Q537" s="147"/>
    </row>
    <row r="538" spans="1:17" x14ac:dyDescent="0.25">
      <c r="A538" s="22"/>
      <c r="D538" s="162"/>
      <c r="E538" s="117"/>
      <c r="F538" s="118"/>
      <c r="G538" s="119"/>
      <c r="H538" s="118"/>
      <c r="I538" s="119"/>
      <c r="J538" s="118"/>
      <c r="K538" s="119"/>
      <c r="L538" s="119"/>
      <c r="M538" s="147"/>
      <c r="N538" s="119"/>
      <c r="O538" s="119"/>
      <c r="P538" s="118"/>
      <c r="Q538" s="147"/>
    </row>
    <row r="539" spans="1:17" x14ac:dyDescent="0.25">
      <c r="A539" s="22"/>
      <c r="D539" s="162"/>
      <c r="E539" s="117"/>
      <c r="F539" s="118"/>
      <c r="G539" s="119"/>
      <c r="H539" s="118"/>
      <c r="I539" s="119"/>
      <c r="J539" s="118"/>
      <c r="K539" s="119"/>
      <c r="L539" s="119"/>
      <c r="M539" s="147"/>
      <c r="N539" s="119"/>
      <c r="O539" s="119"/>
      <c r="P539" s="118"/>
      <c r="Q539" s="147"/>
    </row>
    <row r="540" spans="1:17" x14ac:dyDescent="0.25">
      <c r="A540" s="22"/>
      <c r="D540" s="162"/>
      <c r="E540" s="117"/>
      <c r="F540" s="118"/>
      <c r="G540" s="119"/>
      <c r="H540" s="118"/>
      <c r="I540" s="119"/>
      <c r="J540" s="118"/>
      <c r="K540" s="119"/>
      <c r="L540" s="119"/>
      <c r="M540" s="147"/>
      <c r="N540" s="119"/>
      <c r="O540" s="119"/>
      <c r="P540" s="118"/>
      <c r="Q540" s="147"/>
    </row>
    <row r="541" spans="1:17" x14ac:dyDescent="0.25">
      <c r="A541" s="22"/>
      <c r="D541" s="162"/>
      <c r="E541" s="117"/>
      <c r="F541" s="118"/>
      <c r="G541" s="119"/>
      <c r="H541" s="118"/>
      <c r="I541" s="119"/>
      <c r="J541" s="118"/>
      <c r="K541" s="119"/>
      <c r="L541" s="119"/>
      <c r="M541" s="147"/>
      <c r="N541" s="119"/>
      <c r="O541" s="119"/>
      <c r="P541" s="118"/>
      <c r="Q541" s="147"/>
    </row>
    <row r="542" spans="1:17" x14ac:dyDescent="0.25">
      <c r="A542" s="22"/>
      <c r="D542" s="162"/>
      <c r="E542" s="117"/>
      <c r="F542" s="118"/>
      <c r="G542" s="119"/>
      <c r="H542" s="118"/>
      <c r="I542" s="119"/>
      <c r="J542" s="118"/>
      <c r="K542" s="119"/>
      <c r="L542" s="119"/>
      <c r="M542" s="147"/>
      <c r="N542" s="119"/>
      <c r="O542" s="119"/>
      <c r="P542" s="118"/>
      <c r="Q542" s="147"/>
    </row>
    <row r="543" spans="1:17" x14ac:dyDescent="0.25">
      <c r="A543" s="22"/>
      <c r="D543" s="162"/>
      <c r="E543" s="117"/>
      <c r="F543" s="118"/>
      <c r="G543" s="119"/>
      <c r="H543" s="118"/>
      <c r="I543" s="119"/>
      <c r="J543" s="118"/>
      <c r="K543" s="119"/>
      <c r="L543" s="119"/>
      <c r="M543" s="147"/>
      <c r="N543" s="119"/>
      <c r="O543" s="119"/>
      <c r="P543" s="118"/>
      <c r="Q543" s="147"/>
    </row>
    <row r="544" spans="1:17" x14ac:dyDescent="0.25">
      <c r="A544" s="22"/>
      <c r="D544" s="162"/>
      <c r="E544" s="117"/>
      <c r="F544" s="118"/>
      <c r="G544" s="119"/>
      <c r="H544" s="118"/>
      <c r="I544" s="119"/>
      <c r="J544" s="118"/>
      <c r="K544" s="119"/>
      <c r="L544" s="119"/>
      <c r="M544" s="147"/>
      <c r="N544" s="119"/>
      <c r="O544" s="119"/>
      <c r="P544" s="118"/>
      <c r="Q544" s="147"/>
    </row>
    <row r="545" spans="1:17" x14ac:dyDescent="0.25">
      <c r="A545" s="22"/>
      <c r="D545" s="162"/>
      <c r="E545" s="117"/>
      <c r="F545" s="118"/>
      <c r="G545" s="119"/>
      <c r="H545" s="118"/>
      <c r="I545" s="119"/>
      <c r="J545" s="118"/>
      <c r="K545" s="119"/>
      <c r="L545" s="119"/>
      <c r="M545" s="147"/>
      <c r="N545" s="119"/>
      <c r="O545" s="119"/>
      <c r="P545" s="118"/>
      <c r="Q545" s="147"/>
    </row>
    <row r="546" spans="1:17" x14ac:dyDescent="0.25">
      <c r="A546" s="22"/>
      <c r="D546" s="162"/>
      <c r="E546" s="117"/>
      <c r="F546" s="118"/>
      <c r="G546" s="119"/>
      <c r="H546" s="118"/>
      <c r="I546" s="119"/>
      <c r="J546" s="118"/>
      <c r="K546" s="119"/>
      <c r="L546" s="119"/>
      <c r="M546" s="147"/>
      <c r="N546" s="119"/>
      <c r="O546" s="119"/>
      <c r="P546" s="118"/>
      <c r="Q546" s="147"/>
    </row>
    <row r="547" spans="1:17" x14ac:dyDescent="0.25">
      <c r="A547" s="22"/>
      <c r="D547" s="162"/>
      <c r="E547" s="117"/>
      <c r="F547" s="118"/>
      <c r="G547" s="119"/>
      <c r="H547" s="118"/>
      <c r="I547" s="119"/>
      <c r="J547" s="118"/>
      <c r="K547" s="119"/>
      <c r="L547" s="119"/>
      <c r="M547" s="147"/>
      <c r="N547" s="119"/>
      <c r="O547" s="119"/>
      <c r="P547" s="118"/>
      <c r="Q547" s="147"/>
    </row>
    <row r="548" spans="1:17" x14ac:dyDescent="0.25">
      <c r="A548" s="22"/>
      <c r="D548" s="162"/>
      <c r="E548" s="117"/>
      <c r="F548" s="118"/>
      <c r="G548" s="119"/>
      <c r="H548" s="118"/>
      <c r="I548" s="119"/>
      <c r="J548" s="118"/>
      <c r="K548" s="119"/>
      <c r="L548" s="119"/>
      <c r="M548" s="147"/>
      <c r="N548" s="119"/>
      <c r="O548" s="119"/>
      <c r="P548" s="118"/>
      <c r="Q548" s="147"/>
    </row>
    <row r="549" spans="1:17" x14ac:dyDescent="0.25">
      <c r="A549" s="22"/>
      <c r="D549" s="162"/>
      <c r="E549" s="117"/>
      <c r="F549" s="118"/>
      <c r="G549" s="119"/>
      <c r="H549" s="118"/>
      <c r="I549" s="119"/>
      <c r="J549" s="118"/>
      <c r="K549" s="119"/>
      <c r="L549" s="119"/>
      <c r="M549" s="147"/>
      <c r="N549" s="119"/>
      <c r="O549" s="119"/>
      <c r="P549" s="118"/>
      <c r="Q549" s="147"/>
    </row>
    <row r="550" spans="1:17" x14ac:dyDescent="0.25">
      <c r="A550" s="22"/>
      <c r="D550" s="162"/>
      <c r="E550" s="117"/>
      <c r="F550" s="118"/>
      <c r="G550" s="119"/>
      <c r="H550" s="118"/>
      <c r="I550" s="119"/>
      <c r="J550" s="118"/>
      <c r="K550" s="119"/>
      <c r="L550" s="119"/>
      <c r="M550" s="147"/>
      <c r="N550" s="119"/>
      <c r="O550" s="119"/>
      <c r="P550" s="118"/>
      <c r="Q550" s="147"/>
    </row>
    <row r="551" spans="1:17" x14ac:dyDescent="0.25">
      <c r="A551" s="22"/>
      <c r="D551" s="162"/>
      <c r="E551" s="117"/>
      <c r="F551" s="118"/>
      <c r="G551" s="119"/>
      <c r="H551" s="118"/>
      <c r="I551" s="119"/>
      <c r="J551" s="118"/>
      <c r="K551" s="119"/>
      <c r="L551" s="119"/>
      <c r="M551" s="147"/>
      <c r="N551" s="119"/>
      <c r="O551" s="119"/>
      <c r="P551" s="118"/>
      <c r="Q551" s="147"/>
    </row>
    <row r="552" spans="1:17" x14ac:dyDescent="0.25">
      <c r="A552" s="22"/>
      <c r="D552" s="162"/>
      <c r="E552" s="117"/>
      <c r="F552" s="118"/>
      <c r="G552" s="119"/>
      <c r="H552" s="118"/>
      <c r="I552" s="119"/>
      <c r="J552" s="118"/>
      <c r="K552" s="119"/>
      <c r="L552" s="119"/>
      <c r="M552" s="147"/>
      <c r="N552" s="119"/>
      <c r="O552" s="119"/>
      <c r="P552" s="118"/>
      <c r="Q552" s="147"/>
    </row>
    <row r="553" spans="1:17" x14ac:dyDescent="0.25">
      <c r="A553" s="22"/>
      <c r="D553" s="162"/>
      <c r="E553" s="117"/>
      <c r="F553" s="118"/>
      <c r="G553" s="119"/>
      <c r="H553" s="118"/>
      <c r="I553" s="119"/>
      <c r="J553" s="118"/>
      <c r="K553" s="119"/>
      <c r="L553" s="119"/>
      <c r="M553" s="147"/>
      <c r="N553" s="119"/>
      <c r="O553" s="119"/>
      <c r="P553" s="118"/>
      <c r="Q553" s="147"/>
    </row>
    <row r="554" spans="1:17" x14ac:dyDescent="0.25">
      <c r="A554" s="22"/>
      <c r="D554" s="162"/>
      <c r="E554" s="117"/>
      <c r="F554" s="118"/>
      <c r="G554" s="119"/>
      <c r="H554" s="118"/>
      <c r="I554" s="119"/>
      <c r="J554" s="118"/>
      <c r="K554" s="119"/>
      <c r="L554" s="119"/>
      <c r="M554" s="147"/>
      <c r="N554" s="119"/>
      <c r="O554" s="119"/>
      <c r="P554" s="118"/>
      <c r="Q554" s="147"/>
    </row>
    <row r="555" spans="1:17" x14ac:dyDescent="0.25">
      <c r="A555" s="22"/>
      <c r="D555" s="162"/>
      <c r="E555" s="117"/>
      <c r="F555" s="118"/>
      <c r="G555" s="119"/>
      <c r="H555" s="118"/>
      <c r="I555" s="119"/>
      <c r="J555" s="118"/>
      <c r="K555" s="119"/>
      <c r="L555" s="119"/>
      <c r="M555" s="147"/>
      <c r="N555" s="119"/>
      <c r="O555" s="119"/>
      <c r="P555" s="118"/>
      <c r="Q555" s="147"/>
    </row>
    <row r="556" spans="1:17" x14ac:dyDescent="0.25">
      <c r="A556" s="22"/>
      <c r="D556" s="162"/>
      <c r="E556" s="117"/>
      <c r="F556" s="118"/>
      <c r="G556" s="119"/>
      <c r="H556" s="118"/>
      <c r="I556" s="119"/>
      <c r="J556" s="118"/>
      <c r="K556" s="119"/>
      <c r="L556" s="119"/>
      <c r="M556" s="147"/>
      <c r="N556" s="119"/>
      <c r="O556" s="119"/>
      <c r="P556" s="118"/>
      <c r="Q556" s="147"/>
    </row>
    <row r="557" spans="1:17" x14ac:dyDescent="0.25">
      <c r="A557" s="22"/>
      <c r="D557" s="162"/>
      <c r="E557" s="117"/>
      <c r="F557" s="118"/>
      <c r="G557" s="119"/>
      <c r="H557" s="118"/>
      <c r="I557" s="119"/>
      <c r="J557" s="118"/>
      <c r="K557" s="119"/>
      <c r="L557" s="119"/>
      <c r="M557" s="147"/>
      <c r="N557" s="119"/>
      <c r="O557" s="119"/>
      <c r="P557" s="118"/>
      <c r="Q557" s="147"/>
    </row>
    <row r="558" spans="1:17" x14ac:dyDescent="0.25">
      <c r="A558" s="22"/>
      <c r="D558" s="162"/>
      <c r="E558" s="117"/>
      <c r="F558" s="118"/>
      <c r="G558" s="119"/>
      <c r="H558" s="118"/>
      <c r="I558" s="119"/>
      <c r="J558" s="118"/>
      <c r="K558" s="119"/>
      <c r="L558" s="119"/>
      <c r="M558" s="147"/>
      <c r="N558" s="119"/>
      <c r="O558" s="119"/>
      <c r="P558" s="118"/>
      <c r="Q558" s="147"/>
    </row>
    <row r="559" spans="1:17" x14ac:dyDescent="0.25">
      <c r="A559" s="22"/>
      <c r="D559" s="162"/>
      <c r="E559" s="117"/>
      <c r="F559" s="118"/>
      <c r="G559" s="119"/>
      <c r="H559" s="118"/>
      <c r="I559" s="119"/>
      <c r="J559" s="118"/>
      <c r="K559" s="119"/>
      <c r="L559" s="119"/>
      <c r="M559" s="147"/>
      <c r="N559" s="119"/>
      <c r="O559" s="119"/>
      <c r="P559" s="118"/>
      <c r="Q559" s="147"/>
    </row>
    <row r="560" spans="1:17" x14ac:dyDescent="0.25">
      <c r="A560" s="22"/>
      <c r="D560" s="162"/>
      <c r="E560" s="117"/>
      <c r="F560" s="118"/>
      <c r="G560" s="119"/>
      <c r="H560" s="118"/>
      <c r="I560" s="119"/>
      <c r="J560" s="118"/>
      <c r="K560" s="119"/>
      <c r="L560" s="119"/>
      <c r="M560" s="147"/>
      <c r="N560" s="119"/>
      <c r="O560" s="119"/>
      <c r="P560" s="118"/>
      <c r="Q560" s="147"/>
    </row>
    <row r="561" spans="1:17" x14ac:dyDescent="0.25">
      <c r="A561" s="22"/>
      <c r="D561" s="162"/>
      <c r="E561" s="117"/>
      <c r="F561" s="118"/>
      <c r="G561" s="119"/>
      <c r="H561" s="118"/>
      <c r="I561" s="119"/>
      <c r="J561" s="118"/>
      <c r="K561" s="119"/>
      <c r="L561" s="119"/>
      <c r="M561" s="147"/>
      <c r="N561" s="119"/>
      <c r="O561" s="119"/>
      <c r="P561" s="118"/>
      <c r="Q561" s="147"/>
    </row>
    <row r="562" spans="1:17" x14ac:dyDescent="0.25">
      <c r="A562" s="22"/>
      <c r="D562" s="162"/>
      <c r="E562" s="117"/>
      <c r="F562" s="118"/>
      <c r="G562" s="119"/>
      <c r="H562" s="118"/>
      <c r="I562" s="119"/>
      <c r="J562" s="118"/>
      <c r="K562" s="119"/>
      <c r="L562" s="119"/>
      <c r="M562" s="147"/>
      <c r="N562" s="119"/>
      <c r="O562" s="119"/>
      <c r="P562" s="118"/>
      <c r="Q562" s="147"/>
    </row>
    <row r="563" spans="1:17" x14ac:dyDescent="0.25">
      <c r="A563" s="22"/>
      <c r="D563" s="162"/>
      <c r="E563" s="117"/>
      <c r="F563" s="118"/>
      <c r="G563" s="119"/>
      <c r="H563" s="118"/>
      <c r="I563" s="119"/>
      <c r="J563" s="118"/>
      <c r="K563" s="119"/>
      <c r="L563" s="119"/>
      <c r="M563" s="147"/>
      <c r="N563" s="119"/>
      <c r="O563" s="119"/>
      <c r="P563" s="118"/>
      <c r="Q563" s="147"/>
    </row>
    <row r="564" spans="1:17" x14ac:dyDescent="0.25">
      <c r="A564" s="22"/>
      <c r="D564" s="162"/>
      <c r="E564" s="117"/>
      <c r="F564" s="118"/>
      <c r="G564" s="119"/>
      <c r="H564" s="118"/>
      <c r="I564" s="119"/>
      <c r="J564" s="118"/>
      <c r="K564" s="119"/>
      <c r="L564" s="119"/>
      <c r="M564" s="147"/>
      <c r="N564" s="119"/>
      <c r="O564" s="119"/>
      <c r="P564" s="118"/>
      <c r="Q564" s="147"/>
    </row>
    <row r="565" spans="1:17" x14ac:dyDescent="0.25">
      <c r="A565" s="22"/>
      <c r="D565" s="162"/>
      <c r="E565" s="117"/>
      <c r="F565" s="118"/>
      <c r="G565" s="119"/>
      <c r="H565" s="118"/>
      <c r="I565" s="119"/>
      <c r="J565" s="118"/>
      <c r="K565" s="119"/>
      <c r="L565" s="119"/>
      <c r="M565" s="147"/>
      <c r="N565" s="119"/>
      <c r="O565" s="119"/>
      <c r="P565" s="118"/>
      <c r="Q565" s="147"/>
    </row>
    <row r="566" spans="1:17" x14ac:dyDescent="0.25">
      <c r="A566" s="22"/>
      <c r="D566" s="162"/>
      <c r="E566" s="117"/>
      <c r="F566" s="118"/>
      <c r="G566" s="119"/>
      <c r="H566" s="118"/>
      <c r="I566" s="119"/>
      <c r="J566" s="118"/>
      <c r="K566" s="119"/>
      <c r="L566" s="119"/>
      <c r="M566" s="147"/>
      <c r="N566" s="119"/>
      <c r="O566" s="119"/>
      <c r="P566" s="118"/>
      <c r="Q566" s="147"/>
    </row>
    <row r="567" spans="1:17" x14ac:dyDescent="0.25">
      <c r="A567" s="22"/>
      <c r="D567" s="162"/>
      <c r="E567" s="117"/>
      <c r="F567" s="118"/>
      <c r="G567" s="119"/>
      <c r="H567" s="118"/>
      <c r="I567" s="119"/>
      <c r="J567" s="118"/>
      <c r="K567" s="119"/>
      <c r="L567" s="119"/>
      <c r="M567" s="147"/>
      <c r="N567" s="119"/>
      <c r="O567" s="119"/>
      <c r="P567" s="118"/>
      <c r="Q567" s="147"/>
    </row>
    <row r="568" spans="1:17" x14ac:dyDescent="0.25">
      <c r="A568" s="22"/>
      <c r="D568" s="162"/>
      <c r="E568" s="117"/>
      <c r="F568" s="118"/>
      <c r="G568" s="119"/>
      <c r="H568" s="118"/>
      <c r="I568" s="119"/>
      <c r="J568" s="118"/>
      <c r="K568" s="119"/>
      <c r="L568" s="119"/>
      <c r="M568" s="147"/>
      <c r="N568" s="119"/>
      <c r="O568" s="119"/>
      <c r="P568" s="118"/>
      <c r="Q568" s="147"/>
    </row>
    <row r="569" spans="1:17" x14ac:dyDescent="0.25">
      <c r="A569" s="22"/>
      <c r="D569" s="162"/>
      <c r="E569" s="117"/>
      <c r="F569" s="118"/>
      <c r="G569" s="119"/>
      <c r="H569" s="118"/>
      <c r="I569" s="119"/>
      <c r="J569" s="118"/>
      <c r="K569" s="119"/>
      <c r="L569" s="119"/>
      <c r="M569" s="147"/>
      <c r="N569" s="119"/>
      <c r="O569" s="119"/>
      <c r="P569" s="118"/>
      <c r="Q569" s="147"/>
    </row>
    <row r="570" spans="1:17" x14ac:dyDescent="0.25">
      <c r="A570" s="22"/>
      <c r="D570" s="162"/>
      <c r="E570" s="117"/>
      <c r="F570" s="118"/>
      <c r="G570" s="119"/>
      <c r="H570" s="118"/>
      <c r="I570" s="119"/>
      <c r="J570" s="118"/>
      <c r="K570" s="119"/>
      <c r="L570" s="119"/>
      <c r="M570" s="147"/>
      <c r="N570" s="119"/>
      <c r="O570" s="119"/>
      <c r="P570" s="118"/>
      <c r="Q570" s="147"/>
    </row>
    <row r="571" spans="1:17" x14ac:dyDescent="0.25">
      <c r="A571" s="22"/>
      <c r="D571" s="162"/>
      <c r="E571" s="117"/>
      <c r="F571" s="118"/>
      <c r="G571" s="119"/>
      <c r="H571" s="118"/>
      <c r="I571" s="119"/>
      <c r="J571" s="118"/>
      <c r="K571" s="119"/>
      <c r="L571" s="119"/>
      <c r="M571" s="147"/>
      <c r="N571" s="119"/>
      <c r="O571" s="119"/>
      <c r="P571" s="118"/>
      <c r="Q571" s="147"/>
    </row>
    <row r="572" spans="1:17" x14ac:dyDescent="0.25">
      <c r="A572" s="22"/>
      <c r="D572" s="162"/>
      <c r="E572" s="117"/>
      <c r="F572" s="118"/>
      <c r="G572" s="119"/>
      <c r="H572" s="118"/>
      <c r="I572" s="119"/>
      <c r="J572" s="118"/>
      <c r="K572" s="119"/>
      <c r="L572" s="119"/>
      <c r="M572" s="147"/>
      <c r="N572" s="119"/>
      <c r="O572" s="119"/>
      <c r="P572" s="118"/>
      <c r="Q572" s="147"/>
    </row>
    <row r="573" spans="1:17" x14ac:dyDescent="0.25">
      <c r="A573" s="22"/>
      <c r="D573" s="162"/>
      <c r="E573" s="117"/>
      <c r="F573" s="118"/>
      <c r="G573" s="119"/>
      <c r="H573" s="118"/>
      <c r="I573" s="119"/>
      <c r="J573" s="118"/>
      <c r="K573" s="119"/>
      <c r="L573" s="119"/>
      <c r="M573" s="147"/>
      <c r="N573" s="119"/>
      <c r="O573" s="119"/>
      <c r="P573" s="118"/>
      <c r="Q573" s="147"/>
    </row>
    <row r="574" spans="1:17" x14ac:dyDescent="0.25">
      <c r="A574" s="22"/>
      <c r="D574" s="162"/>
      <c r="E574" s="117"/>
      <c r="F574" s="118"/>
      <c r="G574" s="119"/>
      <c r="H574" s="118"/>
      <c r="I574" s="119"/>
      <c r="J574" s="118"/>
      <c r="K574" s="119"/>
      <c r="L574" s="119"/>
      <c r="M574" s="147"/>
      <c r="N574" s="119"/>
      <c r="O574" s="119"/>
      <c r="P574" s="118"/>
      <c r="Q574" s="147"/>
    </row>
    <row r="575" spans="1:17" x14ac:dyDescent="0.25">
      <c r="A575" s="22"/>
      <c r="D575" s="162"/>
      <c r="E575" s="117"/>
      <c r="F575" s="118"/>
      <c r="G575" s="119"/>
      <c r="H575" s="118"/>
      <c r="I575" s="119"/>
      <c r="J575" s="118"/>
      <c r="K575" s="119"/>
      <c r="L575" s="119"/>
      <c r="M575" s="147"/>
      <c r="N575" s="119"/>
      <c r="O575" s="119"/>
      <c r="P575" s="118"/>
      <c r="Q575" s="147"/>
    </row>
    <row r="576" spans="1:17" x14ac:dyDescent="0.25">
      <c r="A576" s="22"/>
      <c r="D576" s="162"/>
      <c r="E576" s="117"/>
      <c r="F576" s="118"/>
      <c r="G576" s="119"/>
      <c r="H576" s="118"/>
      <c r="I576" s="119"/>
      <c r="J576" s="118"/>
      <c r="K576" s="119"/>
      <c r="L576" s="119"/>
      <c r="M576" s="147"/>
      <c r="N576" s="119"/>
      <c r="O576" s="119"/>
      <c r="P576" s="118"/>
      <c r="Q576" s="147"/>
    </row>
    <row r="577" spans="1:17" x14ac:dyDescent="0.25">
      <c r="A577" s="22"/>
      <c r="D577" s="162"/>
      <c r="E577" s="117"/>
      <c r="F577" s="118"/>
      <c r="G577" s="119"/>
      <c r="H577" s="118"/>
      <c r="I577" s="119"/>
      <c r="J577" s="118"/>
      <c r="K577" s="119"/>
      <c r="L577" s="119"/>
      <c r="M577" s="147"/>
      <c r="N577" s="119"/>
      <c r="O577" s="119"/>
      <c r="P577" s="118"/>
      <c r="Q577" s="147"/>
    </row>
    <row r="578" spans="1:17" x14ac:dyDescent="0.25">
      <c r="A578" s="22"/>
      <c r="D578" s="162"/>
      <c r="E578" s="117"/>
      <c r="F578" s="118"/>
      <c r="G578" s="119"/>
      <c r="H578" s="118"/>
      <c r="I578" s="119"/>
      <c r="J578" s="118"/>
      <c r="K578" s="119"/>
      <c r="L578" s="119"/>
      <c r="M578" s="147"/>
      <c r="N578" s="119"/>
      <c r="O578" s="119"/>
      <c r="P578" s="118"/>
      <c r="Q578" s="147"/>
    </row>
    <row r="579" spans="1:17" x14ac:dyDescent="0.25">
      <c r="A579" s="22"/>
      <c r="D579" s="162"/>
      <c r="E579" s="117"/>
      <c r="F579" s="118"/>
      <c r="G579" s="119"/>
      <c r="H579" s="118"/>
      <c r="I579" s="119"/>
      <c r="J579" s="118"/>
      <c r="K579" s="119"/>
      <c r="L579" s="119"/>
      <c r="M579" s="147"/>
      <c r="N579" s="119"/>
      <c r="O579" s="119"/>
      <c r="P579" s="118"/>
      <c r="Q579" s="147"/>
    </row>
    <row r="580" spans="1:17" x14ac:dyDescent="0.25">
      <c r="A580" s="22"/>
      <c r="D580" s="162"/>
      <c r="E580" s="117"/>
      <c r="F580" s="118"/>
      <c r="G580" s="119"/>
      <c r="H580" s="118"/>
      <c r="I580" s="119"/>
      <c r="J580" s="118"/>
      <c r="K580" s="119"/>
      <c r="L580" s="119"/>
      <c r="M580" s="147"/>
      <c r="N580" s="119"/>
      <c r="O580" s="119"/>
      <c r="P580" s="118"/>
      <c r="Q580" s="147"/>
    </row>
    <row r="581" spans="1:17" x14ac:dyDescent="0.25">
      <c r="A581" s="22"/>
      <c r="D581" s="162"/>
      <c r="E581" s="117"/>
      <c r="F581" s="118"/>
      <c r="G581" s="119"/>
      <c r="H581" s="118"/>
      <c r="I581" s="119"/>
      <c r="J581" s="118"/>
      <c r="K581" s="119"/>
      <c r="L581" s="119"/>
      <c r="M581" s="147"/>
      <c r="N581" s="119"/>
      <c r="O581" s="119"/>
      <c r="P581" s="118"/>
      <c r="Q581" s="147"/>
    </row>
    <row r="582" spans="1:17" x14ac:dyDescent="0.25">
      <c r="A582" s="22"/>
      <c r="D582" s="162"/>
      <c r="E582" s="117"/>
      <c r="F582" s="118"/>
      <c r="G582" s="119"/>
      <c r="H582" s="118"/>
      <c r="I582" s="119"/>
      <c r="J582" s="118"/>
      <c r="K582" s="119"/>
      <c r="L582" s="119"/>
      <c r="M582" s="147"/>
      <c r="N582" s="119"/>
      <c r="O582" s="119"/>
      <c r="P582" s="118"/>
      <c r="Q582" s="147"/>
    </row>
    <row r="583" spans="1:17" x14ac:dyDescent="0.25">
      <c r="A583" s="22"/>
      <c r="D583" s="162"/>
      <c r="E583" s="117"/>
      <c r="F583" s="118"/>
      <c r="G583" s="119"/>
      <c r="H583" s="118"/>
      <c r="I583" s="119"/>
      <c r="J583" s="118"/>
      <c r="K583" s="119"/>
      <c r="L583" s="119"/>
      <c r="M583" s="147"/>
      <c r="N583" s="119"/>
      <c r="O583" s="119"/>
      <c r="P583" s="118"/>
      <c r="Q583" s="147"/>
    </row>
    <row r="584" spans="1:17" x14ac:dyDescent="0.25">
      <c r="A584" s="22"/>
      <c r="D584" s="162"/>
      <c r="E584" s="117"/>
      <c r="F584" s="118"/>
      <c r="G584" s="119"/>
      <c r="H584" s="118"/>
      <c r="I584" s="119"/>
      <c r="J584" s="118"/>
      <c r="K584" s="119"/>
      <c r="L584" s="119"/>
      <c r="M584" s="147"/>
      <c r="N584" s="119"/>
      <c r="O584" s="119"/>
      <c r="P584" s="118"/>
      <c r="Q584" s="147"/>
    </row>
    <row r="585" spans="1:17" x14ac:dyDescent="0.25">
      <c r="A585" s="22"/>
      <c r="D585" s="162"/>
      <c r="E585" s="117"/>
      <c r="F585" s="118"/>
      <c r="G585" s="119"/>
      <c r="H585" s="118"/>
      <c r="I585" s="119"/>
      <c r="J585" s="118"/>
      <c r="K585" s="119"/>
      <c r="L585" s="119"/>
      <c r="M585" s="147"/>
      <c r="N585" s="119"/>
      <c r="O585" s="119"/>
      <c r="P585" s="118"/>
      <c r="Q585" s="147"/>
    </row>
    <row r="586" spans="1:17" x14ac:dyDescent="0.25">
      <c r="A586" s="22"/>
      <c r="D586" s="162"/>
      <c r="E586" s="117"/>
      <c r="F586" s="118"/>
      <c r="G586" s="119"/>
      <c r="H586" s="118"/>
      <c r="I586" s="119"/>
      <c r="J586" s="118"/>
      <c r="K586" s="119"/>
      <c r="L586" s="119"/>
      <c r="M586" s="147"/>
      <c r="N586" s="119"/>
      <c r="O586" s="119"/>
      <c r="P586" s="118"/>
      <c r="Q586" s="147"/>
    </row>
    <row r="587" spans="1:17" x14ac:dyDescent="0.25">
      <c r="A587" s="22"/>
      <c r="D587" s="162"/>
      <c r="E587" s="117"/>
      <c r="F587" s="118"/>
      <c r="G587" s="119"/>
      <c r="H587" s="118"/>
      <c r="I587" s="119"/>
      <c r="J587" s="118"/>
      <c r="K587" s="119"/>
      <c r="L587" s="119"/>
      <c r="M587" s="147"/>
      <c r="N587" s="119"/>
      <c r="O587" s="119"/>
      <c r="P587" s="118"/>
      <c r="Q587" s="147"/>
    </row>
    <row r="588" spans="1:17" x14ac:dyDescent="0.25">
      <c r="A588" s="22"/>
      <c r="D588" s="162"/>
      <c r="E588" s="117"/>
      <c r="F588" s="118"/>
      <c r="G588" s="119"/>
      <c r="H588" s="118"/>
      <c r="I588" s="119"/>
      <c r="J588" s="118"/>
      <c r="K588" s="119"/>
      <c r="L588" s="119"/>
      <c r="M588" s="147"/>
      <c r="N588" s="119"/>
      <c r="O588" s="119"/>
      <c r="P588" s="118"/>
      <c r="Q588" s="147"/>
    </row>
    <row r="589" spans="1:17" x14ac:dyDescent="0.25">
      <c r="A589" s="22"/>
      <c r="D589" s="162"/>
      <c r="E589" s="117"/>
      <c r="F589" s="118"/>
      <c r="G589" s="119"/>
      <c r="H589" s="118"/>
      <c r="I589" s="119"/>
      <c r="J589" s="118"/>
      <c r="K589" s="119"/>
      <c r="L589" s="119"/>
      <c r="M589" s="147"/>
      <c r="N589" s="119"/>
      <c r="O589" s="119"/>
      <c r="P589" s="118"/>
      <c r="Q589" s="147"/>
    </row>
    <row r="590" spans="1:17" x14ac:dyDescent="0.25">
      <c r="A590" s="22"/>
      <c r="D590" s="162"/>
      <c r="E590" s="117"/>
      <c r="F590" s="118"/>
      <c r="G590" s="119"/>
      <c r="H590" s="118"/>
      <c r="I590" s="119"/>
      <c r="J590" s="118"/>
      <c r="K590" s="119"/>
      <c r="L590" s="119"/>
      <c r="M590" s="147"/>
      <c r="N590" s="119"/>
      <c r="O590" s="119"/>
      <c r="P590" s="118"/>
      <c r="Q590" s="147"/>
    </row>
    <row r="591" spans="1:17" x14ac:dyDescent="0.25">
      <c r="A591" s="22"/>
      <c r="D591" s="162"/>
      <c r="E591" s="117"/>
      <c r="F591" s="118"/>
      <c r="G591" s="119"/>
      <c r="H591" s="118"/>
      <c r="I591" s="119"/>
      <c r="J591" s="118"/>
      <c r="K591" s="119"/>
      <c r="L591" s="119"/>
      <c r="M591" s="147"/>
      <c r="N591" s="119"/>
      <c r="O591" s="119"/>
      <c r="P591" s="118"/>
      <c r="Q591" s="147"/>
    </row>
    <row r="592" spans="1:17" x14ac:dyDescent="0.25">
      <c r="A592" s="22"/>
      <c r="D592" s="162"/>
      <c r="E592" s="117"/>
      <c r="F592" s="118"/>
      <c r="G592" s="119"/>
      <c r="H592" s="118"/>
      <c r="I592" s="119"/>
      <c r="J592" s="118"/>
      <c r="K592" s="119"/>
      <c r="L592" s="119"/>
      <c r="M592" s="147"/>
      <c r="N592" s="119"/>
      <c r="O592" s="119"/>
      <c r="P592" s="118"/>
      <c r="Q592" s="147"/>
    </row>
    <row r="593" spans="1:17" x14ac:dyDescent="0.25">
      <c r="A593" s="22"/>
      <c r="D593" s="162"/>
      <c r="E593" s="117"/>
      <c r="F593" s="118"/>
      <c r="G593" s="119"/>
      <c r="H593" s="118"/>
      <c r="I593" s="119"/>
      <c r="J593" s="118"/>
      <c r="K593" s="119"/>
      <c r="L593" s="119"/>
      <c r="M593" s="147"/>
      <c r="N593" s="119"/>
      <c r="O593" s="119"/>
      <c r="P593" s="118"/>
      <c r="Q593" s="147"/>
    </row>
    <row r="594" spans="1:17" x14ac:dyDescent="0.25">
      <c r="A594" s="22"/>
      <c r="D594" s="162"/>
      <c r="E594" s="117"/>
      <c r="F594" s="118"/>
      <c r="G594" s="119"/>
      <c r="H594" s="118"/>
      <c r="I594" s="119"/>
      <c r="J594" s="118"/>
      <c r="K594" s="119"/>
      <c r="L594" s="119"/>
      <c r="M594" s="147"/>
      <c r="N594" s="119"/>
      <c r="O594" s="119"/>
      <c r="P594" s="118"/>
      <c r="Q594" s="147"/>
    </row>
    <row r="595" spans="1:17" x14ac:dyDescent="0.25">
      <c r="A595" s="22"/>
      <c r="D595" s="162"/>
      <c r="E595" s="117"/>
      <c r="F595" s="118"/>
      <c r="G595" s="119"/>
      <c r="H595" s="118"/>
      <c r="I595" s="119"/>
      <c r="J595" s="118"/>
      <c r="K595" s="119"/>
      <c r="L595" s="119"/>
      <c r="M595" s="147"/>
      <c r="N595" s="119"/>
      <c r="O595" s="119"/>
      <c r="P595" s="118"/>
      <c r="Q595" s="147"/>
    </row>
    <row r="596" spans="1:17" x14ac:dyDescent="0.25">
      <c r="A596" s="22"/>
      <c r="D596" s="162"/>
      <c r="E596" s="117"/>
      <c r="F596" s="118"/>
      <c r="G596" s="119"/>
      <c r="H596" s="118"/>
      <c r="I596" s="119"/>
      <c r="J596" s="118"/>
      <c r="K596" s="119"/>
      <c r="L596" s="119"/>
      <c r="M596" s="147"/>
      <c r="N596" s="119"/>
      <c r="O596" s="119"/>
      <c r="P596" s="118"/>
      <c r="Q596" s="147"/>
    </row>
    <row r="597" spans="1:17" x14ac:dyDescent="0.25">
      <c r="A597" s="22"/>
      <c r="D597" s="162"/>
      <c r="E597" s="117"/>
      <c r="F597" s="118"/>
      <c r="G597" s="119"/>
      <c r="H597" s="118"/>
      <c r="I597" s="119"/>
      <c r="J597" s="118"/>
      <c r="K597" s="119"/>
      <c r="L597" s="119"/>
      <c r="M597" s="147"/>
      <c r="N597" s="119"/>
      <c r="O597" s="119"/>
      <c r="P597" s="118"/>
      <c r="Q597" s="147"/>
    </row>
    <row r="598" spans="1:17" x14ac:dyDescent="0.25">
      <c r="A598" s="22"/>
      <c r="D598" s="162"/>
      <c r="E598" s="117"/>
      <c r="F598" s="118"/>
      <c r="G598" s="119"/>
      <c r="H598" s="118"/>
      <c r="I598" s="119"/>
      <c r="J598" s="118"/>
      <c r="K598" s="119"/>
      <c r="L598" s="119"/>
      <c r="M598" s="147"/>
      <c r="N598" s="119"/>
      <c r="O598" s="119"/>
      <c r="P598" s="118"/>
      <c r="Q598" s="147"/>
    </row>
    <row r="599" spans="1:17" x14ac:dyDescent="0.25">
      <c r="A599" s="22"/>
      <c r="D599" s="162"/>
      <c r="E599" s="117"/>
      <c r="F599" s="118"/>
      <c r="G599" s="119"/>
      <c r="H599" s="118"/>
      <c r="I599" s="119"/>
      <c r="J599" s="118"/>
      <c r="K599" s="119"/>
      <c r="L599" s="119"/>
      <c r="M599" s="147"/>
      <c r="N599" s="119"/>
      <c r="O599" s="119"/>
      <c r="P599" s="118"/>
      <c r="Q599" s="147"/>
    </row>
    <row r="600" spans="1:17" x14ac:dyDescent="0.25">
      <c r="A600" s="22"/>
      <c r="D600" s="162"/>
      <c r="E600" s="117"/>
      <c r="F600" s="118"/>
      <c r="G600" s="119"/>
      <c r="H600" s="118"/>
      <c r="I600" s="119"/>
      <c r="J600" s="118"/>
      <c r="K600" s="119"/>
      <c r="L600" s="119"/>
      <c r="M600" s="147"/>
      <c r="N600" s="119"/>
      <c r="O600" s="119"/>
      <c r="P600" s="118"/>
      <c r="Q600" s="147"/>
    </row>
    <row r="601" spans="1:17" x14ac:dyDescent="0.25">
      <c r="A601" s="22"/>
      <c r="D601" s="162"/>
      <c r="E601" s="117"/>
      <c r="F601" s="118"/>
      <c r="G601" s="119"/>
      <c r="H601" s="118"/>
      <c r="I601" s="119"/>
      <c r="J601" s="118"/>
      <c r="K601" s="119"/>
      <c r="L601" s="119"/>
      <c r="M601" s="147"/>
      <c r="N601" s="119"/>
      <c r="O601" s="119"/>
      <c r="P601" s="118"/>
      <c r="Q601" s="147"/>
    </row>
    <row r="602" spans="1:17" x14ac:dyDescent="0.25">
      <c r="A602" s="22"/>
      <c r="D602" s="162"/>
      <c r="E602" s="117"/>
      <c r="F602" s="118"/>
      <c r="G602" s="119"/>
      <c r="H602" s="118"/>
      <c r="I602" s="119"/>
      <c r="J602" s="118"/>
      <c r="K602" s="119"/>
      <c r="L602" s="119"/>
      <c r="M602" s="147"/>
      <c r="N602" s="119"/>
      <c r="O602" s="119"/>
      <c r="P602" s="118"/>
      <c r="Q602" s="147"/>
    </row>
    <row r="603" spans="1:17" x14ac:dyDescent="0.25">
      <c r="A603" s="22"/>
      <c r="D603" s="162"/>
      <c r="E603" s="117"/>
      <c r="F603" s="118"/>
      <c r="G603" s="119"/>
      <c r="H603" s="118"/>
      <c r="I603" s="119"/>
      <c r="J603" s="118"/>
      <c r="K603" s="119"/>
      <c r="L603" s="119"/>
      <c r="M603" s="147"/>
      <c r="N603" s="119"/>
      <c r="O603" s="119"/>
      <c r="P603" s="118"/>
      <c r="Q603" s="147"/>
    </row>
    <row r="604" spans="1:17" x14ac:dyDescent="0.25">
      <c r="A604" s="22"/>
      <c r="D604" s="162"/>
      <c r="E604" s="117"/>
      <c r="F604" s="118"/>
      <c r="G604" s="119"/>
      <c r="H604" s="118"/>
      <c r="I604" s="119"/>
      <c r="J604" s="118"/>
      <c r="K604" s="119"/>
      <c r="L604" s="119"/>
      <c r="M604" s="147"/>
      <c r="N604" s="119"/>
      <c r="O604" s="119"/>
      <c r="P604" s="118"/>
      <c r="Q604" s="147"/>
    </row>
    <row r="605" spans="1:17" x14ac:dyDescent="0.25">
      <c r="A605" s="22"/>
      <c r="D605" s="162"/>
      <c r="E605" s="117"/>
      <c r="F605" s="118"/>
      <c r="G605" s="119"/>
      <c r="H605" s="118"/>
      <c r="I605" s="119"/>
      <c r="J605" s="118"/>
      <c r="K605" s="119"/>
      <c r="L605" s="119"/>
      <c r="M605" s="147"/>
      <c r="N605" s="119"/>
      <c r="O605" s="119"/>
      <c r="P605" s="118"/>
      <c r="Q605" s="147"/>
    </row>
    <row r="606" spans="1:17" x14ac:dyDescent="0.25">
      <c r="A606" s="22"/>
      <c r="D606" s="162"/>
      <c r="E606" s="117"/>
      <c r="F606" s="118"/>
      <c r="G606" s="119"/>
      <c r="H606" s="118"/>
      <c r="I606" s="119"/>
      <c r="J606" s="118"/>
      <c r="K606" s="119"/>
      <c r="L606" s="119"/>
      <c r="M606" s="147"/>
      <c r="N606" s="119"/>
      <c r="O606" s="119"/>
      <c r="P606" s="118"/>
      <c r="Q606" s="147"/>
    </row>
    <row r="607" spans="1:17" x14ac:dyDescent="0.25">
      <c r="A607" s="22"/>
      <c r="D607" s="162"/>
      <c r="E607" s="117"/>
      <c r="F607" s="118"/>
      <c r="G607" s="119"/>
      <c r="H607" s="118"/>
      <c r="I607" s="119"/>
      <c r="J607" s="118"/>
      <c r="K607" s="119"/>
      <c r="L607" s="119"/>
      <c r="M607" s="147"/>
      <c r="N607" s="119"/>
      <c r="O607" s="119"/>
      <c r="P607" s="118"/>
      <c r="Q607" s="147"/>
    </row>
    <row r="608" spans="1:17" x14ac:dyDescent="0.25">
      <c r="A608" s="22"/>
      <c r="D608" s="162"/>
      <c r="E608" s="117"/>
      <c r="F608" s="118"/>
      <c r="G608" s="119"/>
      <c r="H608" s="118"/>
      <c r="I608" s="119"/>
      <c r="J608" s="118"/>
      <c r="K608" s="119"/>
      <c r="L608" s="119"/>
      <c r="M608" s="147"/>
      <c r="N608" s="119"/>
      <c r="O608" s="119"/>
      <c r="P608" s="118"/>
      <c r="Q608" s="147"/>
    </row>
    <row r="609" spans="1:17" x14ac:dyDescent="0.25">
      <c r="A609" s="22"/>
      <c r="D609" s="162"/>
      <c r="E609" s="117"/>
      <c r="F609" s="118"/>
      <c r="G609" s="119"/>
      <c r="H609" s="118"/>
      <c r="I609" s="119"/>
      <c r="J609" s="118"/>
      <c r="K609" s="119"/>
      <c r="L609" s="119"/>
      <c r="M609" s="147"/>
      <c r="N609" s="119"/>
      <c r="O609" s="119"/>
      <c r="P609" s="118"/>
      <c r="Q609" s="147"/>
    </row>
    <row r="610" spans="1:17" x14ac:dyDescent="0.25">
      <c r="A610" s="22"/>
      <c r="D610" s="162"/>
      <c r="E610" s="117"/>
      <c r="F610" s="118"/>
      <c r="G610" s="119"/>
      <c r="H610" s="118"/>
      <c r="I610" s="119"/>
      <c r="J610" s="118"/>
      <c r="K610" s="119"/>
      <c r="L610" s="119"/>
      <c r="M610" s="147"/>
      <c r="N610" s="119"/>
      <c r="O610" s="119"/>
      <c r="P610" s="118"/>
      <c r="Q610" s="147"/>
    </row>
    <row r="611" spans="1:17" x14ac:dyDescent="0.25">
      <c r="A611" s="22"/>
      <c r="D611" s="162"/>
      <c r="E611" s="117"/>
      <c r="F611" s="118"/>
      <c r="G611" s="119"/>
      <c r="H611" s="118"/>
      <c r="I611" s="119"/>
      <c r="J611" s="118"/>
      <c r="K611" s="119"/>
      <c r="L611" s="119"/>
      <c r="M611" s="147"/>
      <c r="N611" s="119"/>
      <c r="O611" s="119"/>
      <c r="P611" s="118"/>
      <c r="Q611" s="147"/>
    </row>
    <row r="612" spans="1:17" x14ac:dyDescent="0.25">
      <c r="A612" s="22"/>
      <c r="D612" s="162"/>
      <c r="E612" s="117"/>
      <c r="F612" s="118"/>
      <c r="G612" s="119"/>
      <c r="H612" s="118"/>
      <c r="I612" s="119"/>
      <c r="J612" s="118"/>
      <c r="K612" s="119"/>
      <c r="L612" s="119"/>
      <c r="M612" s="147"/>
      <c r="N612" s="119"/>
      <c r="O612" s="119"/>
      <c r="P612" s="118"/>
      <c r="Q612" s="147"/>
    </row>
    <row r="613" spans="1:17" x14ac:dyDescent="0.25">
      <c r="A613" s="22"/>
      <c r="D613" s="162"/>
      <c r="E613" s="117"/>
      <c r="F613" s="118"/>
      <c r="G613" s="119"/>
      <c r="H613" s="118"/>
      <c r="I613" s="119"/>
      <c r="J613" s="118"/>
      <c r="K613" s="119"/>
      <c r="L613" s="119"/>
      <c r="M613" s="147"/>
      <c r="N613" s="119"/>
      <c r="O613" s="119"/>
      <c r="P613" s="118"/>
      <c r="Q613" s="147"/>
    </row>
    <row r="614" spans="1:17" x14ac:dyDescent="0.25">
      <c r="A614" s="22"/>
      <c r="D614" s="162"/>
      <c r="E614" s="117"/>
      <c r="F614" s="118"/>
      <c r="G614" s="119"/>
      <c r="H614" s="118"/>
      <c r="I614" s="119"/>
      <c r="J614" s="118"/>
      <c r="K614" s="119"/>
      <c r="L614" s="119"/>
      <c r="M614" s="147"/>
      <c r="N614" s="119"/>
      <c r="O614" s="119"/>
      <c r="P614" s="118"/>
      <c r="Q614" s="147"/>
    </row>
    <row r="615" spans="1:17" x14ac:dyDescent="0.25">
      <c r="A615" s="22"/>
      <c r="D615" s="162"/>
      <c r="E615" s="117"/>
      <c r="F615" s="118"/>
      <c r="G615" s="119"/>
      <c r="H615" s="118"/>
      <c r="I615" s="119"/>
      <c r="J615" s="118"/>
      <c r="K615" s="119"/>
      <c r="L615" s="119"/>
      <c r="M615" s="147"/>
      <c r="N615" s="119"/>
      <c r="O615" s="119"/>
      <c r="P615" s="118"/>
      <c r="Q615" s="147"/>
    </row>
    <row r="616" spans="1:17" x14ac:dyDescent="0.25">
      <c r="A616" s="22"/>
      <c r="D616" s="162"/>
      <c r="E616" s="117"/>
      <c r="F616" s="118"/>
      <c r="G616" s="119"/>
      <c r="H616" s="118"/>
      <c r="I616" s="119"/>
      <c r="J616" s="118"/>
      <c r="K616" s="119"/>
      <c r="L616" s="119"/>
      <c r="M616" s="147"/>
      <c r="N616" s="119"/>
      <c r="O616" s="119"/>
      <c r="P616" s="118"/>
      <c r="Q616" s="147"/>
    </row>
    <row r="617" spans="1:17" x14ac:dyDescent="0.25">
      <c r="A617" s="22"/>
      <c r="D617" s="162"/>
      <c r="E617" s="117"/>
      <c r="F617" s="118"/>
      <c r="G617" s="119"/>
      <c r="H617" s="118"/>
      <c r="I617" s="119"/>
      <c r="J617" s="118"/>
      <c r="K617" s="119"/>
      <c r="L617" s="119"/>
      <c r="M617" s="147"/>
      <c r="N617" s="119"/>
      <c r="O617" s="119"/>
      <c r="P617" s="118"/>
      <c r="Q617" s="147"/>
    </row>
    <row r="618" spans="1:17" x14ac:dyDescent="0.25">
      <c r="A618" s="22"/>
      <c r="D618" s="162"/>
      <c r="E618" s="117"/>
      <c r="F618" s="118"/>
      <c r="G618" s="119"/>
      <c r="H618" s="118"/>
      <c r="I618" s="119"/>
      <c r="J618" s="118"/>
      <c r="K618" s="119"/>
      <c r="L618" s="119"/>
      <c r="M618" s="147"/>
      <c r="N618" s="119"/>
      <c r="O618" s="119"/>
      <c r="P618" s="118"/>
      <c r="Q618" s="147"/>
    </row>
    <row r="619" spans="1:17" x14ac:dyDescent="0.25">
      <c r="A619" s="22"/>
      <c r="D619" s="162"/>
      <c r="E619" s="117"/>
      <c r="F619" s="118"/>
      <c r="G619" s="119"/>
      <c r="H619" s="118"/>
      <c r="I619" s="119"/>
      <c r="J619" s="118"/>
      <c r="K619" s="119"/>
      <c r="L619" s="119"/>
      <c r="M619" s="147"/>
      <c r="N619" s="119"/>
      <c r="O619" s="119"/>
      <c r="P619" s="118"/>
      <c r="Q619" s="147"/>
    </row>
    <row r="620" spans="1:17" x14ac:dyDescent="0.25">
      <c r="A620" s="22"/>
      <c r="D620" s="162"/>
      <c r="E620" s="117"/>
      <c r="F620" s="118"/>
      <c r="G620" s="119"/>
      <c r="H620" s="118"/>
      <c r="I620" s="119"/>
      <c r="J620" s="118"/>
      <c r="K620" s="119"/>
      <c r="L620" s="119"/>
      <c r="M620" s="147"/>
      <c r="N620" s="119"/>
      <c r="O620" s="119"/>
      <c r="P620" s="118"/>
      <c r="Q620" s="147"/>
    </row>
    <row r="621" spans="1:17" x14ac:dyDescent="0.25">
      <c r="A621" s="22"/>
      <c r="D621" s="162"/>
      <c r="E621" s="117"/>
      <c r="F621" s="118"/>
      <c r="G621" s="119"/>
      <c r="H621" s="118"/>
      <c r="I621" s="119"/>
      <c r="J621" s="118"/>
      <c r="K621" s="119"/>
      <c r="L621" s="119"/>
      <c r="M621" s="147"/>
      <c r="N621" s="119"/>
      <c r="O621" s="119"/>
      <c r="P621" s="118"/>
      <c r="Q621" s="147"/>
    </row>
    <row r="622" spans="1:17" x14ac:dyDescent="0.25">
      <c r="A622" s="22"/>
      <c r="D622" s="162"/>
      <c r="E622" s="117"/>
      <c r="F622" s="118"/>
      <c r="G622" s="119"/>
      <c r="H622" s="118"/>
      <c r="I622" s="119"/>
      <c r="J622" s="118"/>
      <c r="K622" s="119"/>
      <c r="L622" s="119"/>
      <c r="M622" s="147"/>
      <c r="N622" s="119"/>
      <c r="O622" s="119"/>
      <c r="P622" s="118"/>
      <c r="Q622" s="147"/>
    </row>
    <row r="623" spans="1:17" x14ac:dyDescent="0.25">
      <c r="A623" s="22"/>
      <c r="D623" s="162"/>
      <c r="E623" s="117"/>
      <c r="F623" s="118"/>
      <c r="G623" s="119"/>
      <c r="H623" s="118"/>
      <c r="I623" s="119"/>
      <c r="J623" s="118"/>
      <c r="K623" s="119"/>
      <c r="L623" s="119"/>
      <c r="M623" s="147"/>
      <c r="N623" s="119"/>
      <c r="O623" s="119"/>
      <c r="P623" s="118"/>
      <c r="Q623" s="147"/>
    </row>
    <row r="624" spans="1:17" x14ac:dyDescent="0.25">
      <c r="A624" s="22"/>
      <c r="D624" s="162"/>
      <c r="E624" s="117"/>
      <c r="F624" s="118"/>
      <c r="G624" s="119"/>
      <c r="H624" s="118"/>
      <c r="I624" s="119"/>
      <c r="J624" s="118"/>
      <c r="K624" s="119"/>
      <c r="L624" s="119"/>
      <c r="M624" s="147"/>
      <c r="N624" s="119"/>
      <c r="O624" s="119"/>
      <c r="P624" s="118"/>
      <c r="Q624" s="147"/>
    </row>
    <row r="625" spans="1:17" x14ac:dyDescent="0.25">
      <c r="A625" s="22"/>
      <c r="D625" s="162"/>
      <c r="E625" s="117"/>
      <c r="F625" s="118"/>
      <c r="G625" s="119"/>
      <c r="H625" s="118"/>
      <c r="I625" s="119"/>
      <c r="J625" s="118"/>
      <c r="K625" s="119"/>
      <c r="L625" s="119"/>
      <c r="M625" s="147"/>
      <c r="N625" s="119"/>
      <c r="O625" s="119"/>
      <c r="P625" s="118"/>
      <c r="Q625" s="147"/>
    </row>
    <row r="626" spans="1:17" x14ac:dyDescent="0.25">
      <c r="A626" s="22"/>
      <c r="D626" s="162"/>
      <c r="E626" s="117"/>
      <c r="F626" s="118"/>
      <c r="G626" s="119"/>
      <c r="H626" s="118"/>
      <c r="I626" s="119"/>
      <c r="J626" s="118"/>
      <c r="K626" s="119"/>
      <c r="L626" s="119"/>
      <c r="M626" s="147"/>
      <c r="N626" s="119"/>
      <c r="O626" s="119"/>
      <c r="P626" s="118"/>
      <c r="Q626" s="147"/>
    </row>
    <row r="627" spans="1:17" x14ac:dyDescent="0.25">
      <c r="A627" s="22"/>
      <c r="D627" s="162"/>
      <c r="E627" s="117"/>
      <c r="F627" s="118"/>
      <c r="G627" s="119"/>
      <c r="H627" s="118"/>
      <c r="I627" s="119"/>
      <c r="J627" s="118"/>
      <c r="K627" s="119"/>
      <c r="L627" s="119"/>
      <c r="M627" s="147"/>
      <c r="N627" s="119"/>
      <c r="O627" s="119"/>
      <c r="P627" s="118"/>
      <c r="Q627" s="147"/>
    </row>
    <row r="628" spans="1:17" x14ac:dyDescent="0.25">
      <c r="A628" s="22"/>
      <c r="D628" s="162"/>
      <c r="E628" s="117"/>
      <c r="F628" s="118"/>
      <c r="G628" s="119"/>
      <c r="H628" s="118"/>
      <c r="I628" s="119"/>
      <c r="J628" s="118"/>
      <c r="K628" s="119"/>
      <c r="L628" s="119"/>
      <c r="M628" s="147"/>
      <c r="N628" s="119"/>
      <c r="O628" s="119"/>
      <c r="P628" s="118"/>
      <c r="Q628" s="147"/>
    </row>
    <row r="629" spans="1:17" x14ac:dyDescent="0.25">
      <c r="A629" s="22"/>
      <c r="D629" s="162"/>
      <c r="E629" s="117"/>
      <c r="F629" s="118"/>
      <c r="G629" s="119"/>
      <c r="H629" s="118"/>
      <c r="I629" s="119"/>
      <c r="J629" s="118"/>
      <c r="K629" s="119"/>
      <c r="L629" s="119"/>
      <c r="M629" s="147"/>
      <c r="N629" s="119"/>
      <c r="O629" s="119"/>
      <c r="P629" s="118"/>
      <c r="Q629" s="147"/>
    </row>
    <row r="630" spans="1:17" x14ac:dyDescent="0.25">
      <c r="A630" s="22"/>
      <c r="D630" s="162"/>
      <c r="E630" s="117"/>
      <c r="F630" s="118"/>
      <c r="G630" s="119"/>
      <c r="H630" s="118"/>
      <c r="I630" s="119"/>
      <c r="J630" s="118"/>
      <c r="K630" s="119"/>
      <c r="L630" s="119"/>
      <c r="M630" s="147"/>
      <c r="N630" s="119"/>
      <c r="O630" s="119"/>
      <c r="P630" s="118"/>
      <c r="Q630" s="147"/>
    </row>
    <row r="631" spans="1:17" x14ac:dyDescent="0.25">
      <c r="A631" s="22"/>
      <c r="D631" s="162"/>
      <c r="E631" s="117"/>
      <c r="F631" s="118"/>
      <c r="G631" s="119"/>
      <c r="H631" s="118"/>
      <c r="I631" s="119"/>
      <c r="J631" s="118"/>
      <c r="K631" s="119"/>
      <c r="L631" s="119"/>
      <c r="M631" s="147"/>
      <c r="N631" s="119"/>
      <c r="O631" s="119"/>
      <c r="P631" s="118"/>
      <c r="Q631" s="147"/>
    </row>
    <row r="632" spans="1:17" x14ac:dyDescent="0.25">
      <c r="A632" s="22"/>
      <c r="D632" s="162"/>
      <c r="E632" s="117"/>
      <c r="F632" s="118"/>
      <c r="G632" s="119"/>
      <c r="H632" s="118"/>
      <c r="I632" s="119"/>
      <c r="J632" s="118"/>
      <c r="K632" s="119"/>
      <c r="L632" s="119"/>
      <c r="M632" s="147"/>
      <c r="N632" s="119"/>
      <c r="O632" s="119"/>
      <c r="P632" s="118"/>
      <c r="Q632" s="147"/>
    </row>
    <row r="633" spans="1:17" x14ac:dyDescent="0.25">
      <c r="A633" s="22"/>
      <c r="D633" s="162"/>
      <c r="E633" s="117"/>
      <c r="F633" s="118"/>
      <c r="G633" s="119"/>
      <c r="H633" s="118"/>
      <c r="I633" s="119"/>
      <c r="J633" s="118"/>
      <c r="K633" s="119"/>
      <c r="L633" s="119"/>
      <c r="M633" s="147"/>
      <c r="N633" s="119"/>
      <c r="O633" s="119"/>
      <c r="P633" s="118"/>
      <c r="Q633" s="147"/>
    </row>
    <row r="634" spans="1:17" x14ac:dyDescent="0.25">
      <c r="A634" s="22"/>
      <c r="D634" s="162"/>
      <c r="E634" s="117"/>
      <c r="F634" s="118"/>
      <c r="G634" s="119"/>
      <c r="H634" s="118"/>
      <c r="I634" s="119"/>
      <c r="J634" s="118"/>
      <c r="K634" s="119"/>
      <c r="L634" s="119"/>
      <c r="M634" s="147"/>
      <c r="N634" s="119"/>
      <c r="O634" s="119"/>
      <c r="P634" s="118"/>
      <c r="Q634" s="147"/>
    </row>
    <row r="635" spans="1:17" x14ac:dyDescent="0.25">
      <c r="A635" s="22"/>
      <c r="D635" s="162"/>
      <c r="E635" s="117"/>
      <c r="F635" s="118"/>
      <c r="G635" s="119"/>
      <c r="H635" s="118"/>
      <c r="I635" s="119"/>
      <c r="J635" s="118"/>
      <c r="K635" s="119"/>
      <c r="L635" s="119"/>
      <c r="M635" s="147"/>
      <c r="N635" s="119"/>
      <c r="O635" s="119"/>
      <c r="P635" s="118"/>
      <c r="Q635" s="147"/>
    </row>
    <row r="636" spans="1:17" x14ac:dyDescent="0.25">
      <c r="A636" s="22"/>
      <c r="D636" s="162"/>
      <c r="E636" s="117"/>
      <c r="F636" s="118"/>
      <c r="G636" s="119"/>
      <c r="H636" s="118"/>
      <c r="I636" s="119"/>
      <c r="J636" s="118"/>
      <c r="K636" s="119"/>
      <c r="L636" s="119"/>
      <c r="M636" s="147"/>
      <c r="N636" s="119"/>
      <c r="O636" s="119"/>
      <c r="P636" s="118"/>
      <c r="Q636" s="147"/>
    </row>
    <row r="637" spans="1:17" x14ac:dyDescent="0.25">
      <c r="A637" s="22"/>
      <c r="D637" s="162"/>
      <c r="E637" s="117"/>
      <c r="F637" s="118"/>
      <c r="G637" s="119"/>
      <c r="H637" s="118"/>
      <c r="I637" s="119"/>
      <c r="J637" s="118"/>
      <c r="K637" s="119"/>
      <c r="L637" s="119"/>
      <c r="M637" s="147"/>
      <c r="N637" s="119"/>
      <c r="O637" s="119"/>
      <c r="P637" s="118"/>
      <c r="Q637" s="147"/>
    </row>
    <row r="638" spans="1:17" x14ac:dyDescent="0.25">
      <c r="A638" s="22"/>
      <c r="D638" s="162"/>
      <c r="E638" s="117"/>
      <c r="F638" s="118"/>
      <c r="G638" s="119"/>
      <c r="H638" s="118"/>
      <c r="I638" s="119"/>
      <c r="J638" s="118"/>
      <c r="K638" s="119"/>
      <c r="L638" s="119"/>
      <c r="M638" s="147"/>
      <c r="N638" s="119"/>
      <c r="O638" s="119"/>
      <c r="P638" s="118"/>
      <c r="Q638" s="147"/>
    </row>
    <row r="639" spans="1:17" x14ac:dyDescent="0.25">
      <c r="A639" s="22"/>
      <c r="D639" s="162"/>
      <c r="E639" s="117"/>
      <c r="F639" s="118"/>
      <c r="G639" s="119"/>
      <c r="H639" s="118"/>
      <c r="I639" s="119"/>
      <c r="J639" s="118"/>
      <c r="K639" s="119"/>
      <c r="L639" s="119"/>
      <c r="M639" s="147"/>
      <c r="N639" s="119"/>
      <c r="O639" s="119"/>
      <c r="P639" s="118"/>
      <c r="Q639" s="147"/>
    </row>
    <row r="640" spans="1:17" x14ac:dyDescent="0.25">
      <c r="A640" s="22"/>
      <c r="D640" s="162"/>
      <c r="E640" s="117"/>
      <c r="F640" s="118"/>
      <c r="G640" s="119"/>
      <c r="H640" s="118"/>
      <c r="I640" s="119"/>
      <c r="J640" s="118"/>
      <c r="K640" s="119"/>
      <c r="L640" s="119"/>
      <c r="M640" s="147"/>
      <c r="N640" s="119"/>
      <c r="O640" s="119"/>
      <c r="P640" s="118"/>
      <c r="Q640" s="147"/>
    </row>
    <row r="641" spans="1:17" x14ac:dyDescent="0.25">
      <c r="A641" s="22"/>
      <c r="D641" s="162"/>
      <c r="E641" s="117"/>
      <c r="F641" s="118"/>
      <c r="G641" s="119"/>
      <c r="H641" s="118"/>
      <c r="I641" s="119"/>
      <c r="J641" s="118"/>
      <c r="K641" s="119"/>
      <c r="L641" s="119"/>
      <c r="M641" s="147"/>
      <c r="N641" s="119"/>
      <c r="O641" s="119"/>
      <c r="P641" s="118"/>
      <c r="Q641" s="147"/>
    </row>
    <row r="642" spans="1:17" x14ac:dyDescent="0.25">
      <c r="A642" s="22"/>
      <c r="D642" s="162"/>
      <c r="E642" s="117"/>
      <c r="F642" s="118"/>
      <c r="G642" s="119"/>
      <c r="H642" s="118"/>
      <c r="I642" s="119"/>
      <c r="J642" s="118"/>
      <c r="K642" s="119"/>
      <c r="L642" s="119"/>
      <c r="M642" s="147"/>
      <c r="N642" s="119"/>
      <c r="O642" s="119"/>
      <c r="P642" s="118"/>
      <c r="Q642" s="147"/>
    </row>
    <row r="643" spans="1:17" x14ac:dyDescent="0.25">
      <c r="A643" s="22"/>
      <c r="D643" s="162"/>
      <c r="E643" s="117"/>
      <c r="F643" s="118"/>
      <c r="G643" s="119"/>
      <c r="H643" s="118"/>
      <c r="I643" s="119"/>
      <c r="J643" s="118"/>
      <c r="K643" s="119"/>
      <c r="L643" s="119"/>
      <c r="M643" s="147"/>
      <c r="N643" s="119"/>
      <c r="O643" s="119"/>
      <c r="P643" s="118"/>
      <c r="Q643" s="147"/>
    </row>
    <row r="644" spans="1:17" x14ac:dyDescent="0.25">
      <c r="A644" s="22"/>
      <c r="D644" s="162"/>
      <c r="E644" s="117"/>
      <c r="F644" s="118"/>
      <c r="G644" s="119"/>
      <c r="H644" s="118"/>
      <c r="I644" s="119"/>
      <c r="J644" s="118"/>
      <c r="K644" s="119"/>
      <c r="L644" s="119"/>
      <c r="M644" s="147"/>
      <c r="N644" s="119"/>
      <c r="O644" s="119"/>
      <c r="P644" s="118"/>
      <c r="Q644" s="147"/>
    </row>
    <row r="645" spans="1:17" x14ac:dyDescent="0.25">
      <c r="A645" s="22"/>
      <c r="D645" s="162"/>
      <c r="E645" s="117"/>
      <c r="F645" s="118"/>
      <c r="G645" s="119"/>
      <c r="H645" s="118"/>
      <c r="I645" s="119"/>
      <c r="J645" s="118"/>
      <c r="K645" s="119"/>
      <c r="L645" s="119"/>
      <c r="M645" s="147"/>
      <c r="N645" s="119"/>
      <c r="O645" s="119"/>
      <c r="P645" s="118"/>
      <c r="Q645" s="147"/>
    </row>
    <row r="646" spans="1:17" x14ac:dyDescent="0.25">
      <c r="A646" s="22"/>
      <c r="D646" s="162"/>
      <c r="E646" s="117"/>
      <c r="F646" s="118"/>
      <c r="G646" s="119"/>
      <c r="H646" s="118"/>
      <c r="I646" s="119"/>
      <c r="J646" s="118"/>
      <c r="K646" s="119"/>
      <c r="L646" s="119"/>
      <c r="M646" s="147"/>
      <c r="N646" s="119"/>
      <c r="O646" s="119"/>
      <c r="P646" s="118"/>
      <c r="Q646" s="147"/>
    </row>
    <row r="647" spans="1:17" x14ac:dyDescent="0.25">
      <c r="A647" s="22"/>
      <c r="D647" s="162"/>
      <c r="E647" s="117"/>
      <c r="F647" s="118"/>
      <c r="G647" s="119"/>
      <c r="H647" s="118"/>
      <c r="I647" s="119"/>
      <c r="J647" s="118"/>
      <c r="K647" s="119"/>
      <c r="L647" s="119"/>
      <c r="M647" s="147"/>
      <c r="N647" s="119"/>
      <c r="O647" s="119"/>
      <c r="P647" s="118"/>
      <c r="Q647" s="147"/>
    </row>
    <row r="648" spans="1:17" x14ac:dyDescent="0.25">
      <c r="A648" s="22"/>
      <c r="D648" s="162"/>
      <c r="E648" s="117"/>
      <c r="F648" s="118"/>
      <c r="G648" s="119"/>
      <c r="H648" s="118"/>
      <c r="I648" s="119"/>
      <c r="J648" s="118"/>
      <c r="K648" s="119"/>
      <c r="L648" s="119"/>
      <c r="M648" s="147"/>
      <c r="N648" s="119"/>
      <c r="O648" s="119"/>
      <c r="P648" s="118"/>
      <c r="Q648" s="147"/>
    </row>
    <row r="649" spans="1:17" x14ac:dyDescent="0.25">
      <c r="A649" s="22"/>
      <c r="D649" s="162"/>
      <c r="E649" s="117"/>
      <c r="F649" s="118"/>
      <c r="G649" s="119"/>
      <c r="H649" s="118"/>
      <c r="I649" s="119"/>
      <c r="J649" s="118"/>
      <c r="K649" s="119"/>
      <c r="L649" s="119"/>
      <c r="M649" s="147"/>
      <c r="N649" s="119"/>
      <c r="O649" s="119"/>
      <c r="P649" s="118"/>
      <c r="Q649" s="147"/>
    </row>
    <row r="650" spans="1:17" x14ac:dyDescent="0.25">
      <c r="A650" s="22"/>
      <c r="D650" s="162"/>
      <c r="E650" s="117"/>
      <c r="F650" s="118"/>
      <c r="G650" s="119"/>
      <c r="H650" s="118"/>
      <c r="I650" s="119"/>
      <c r="J650" s="118"/>
      <c r="K650" s="119"/>
      <c r="L650" s="119"/>
      <c r="M650" s="147"/>
      <c r="N650" s="119"/>
      <c r="O650" s="119"/>
      <c r="P650" s="118"/>
      <c r="Q650" s="147"/>
    </row>
    <row r="651" spans="1:17" x14ac:dyDescent="0.25">
      <c r="A651" s="22"/>
      <c r="D651" s="162"/>
      <c r="E651" s="117"/>
      <c r="F651" s="118"/>
      <c r="G651" s="119"/>
      <c r="H651" s="118"/>
      <c r="I651" s="119"/>
      <c r="J651" s="118"/>
      <c r="K651" s="119"/>
      <c r="L651" s="119"/>
      <c r="M651" s="147"/>
      <c r="N651" s="119"/>
      <c r="O651" s="119"/>
      <c r="P651" s="118"/>
      <c r="Q651" s="147"/>
    </row>
    <row r="652" spans="1:17" x14ac:dyDescent="0.25">
      <c r="A652" s="22"/>
      <c r="D652" s="162"/>
      <c r="E652" s="117"/>
      <c r="F652" s="118"/>
      <c r="G652" s="119"/>
      <c r="H652" s="118"/>
      <c r="I652" s="119"/>
      <c r="J652" s="118"/>
      <c r="K652" s="119"/>
      <c r="L652" s="119"/>
      <c r="M652" s="147"/>
      <c r="N652" s="119"/>
      <c r="O652" s="119"/>
      <c r="P652" s="118"/>
      <c r="Q652" s="147"/>
    </row>
    <row r="653" spans="1:17" x14ac:dyDescent="0.25">
      <c r="A653" s="22"/>
      <c r="D653" s="162"/>
      <c r="E653" s="117"/>
      <c r="F653" s="118"/>
      <c r="G653" s="119"/>
      <c r="H653" s="118"/>
      <c r="I653" s="119"/>
      <c r="J653" s="118"/>
      <c r="K653" s="119"/>
      <c r="L653" s="119"/>
      <c r="M653" s="147"/>
      <c r="N653" s="119"/>
      <c r="O653" s="119"/>
      <c r="P653" s="118"/>
      <c r="Q653" s="147"/>
    </row>
    <row r="654" spans="1:17" x14ac:dyDescent="0.25">
      <c r="A654" s="22"/>
      <c r="D654" s="162"/>
      <c r="E654" s="117"/>
      <c r="F654" s="118"/>
      <c r="G654" s="119"/>
      <c r="H654" s="118"/>
      <c r="I654" s="119"/>
      <c r="J654" s="118"/>
      <c r="K654" s="119"/>
      <c r="L654" s="119"/>
      <c r="M654" s="147"/>
      <c r="N654" s="119"/>
      <c r="O654" s="119"/>
      <c r="P654" s="118"/>
      <c r="Q654" s="147"/>
    </row>
    <row r="655" spans="1:17" x14ac:dyDescent="0.25">
      <c r="A655" s="22"/>
      <c r="D655" s="162"/>
      <c r="E655" s="117"/>
      <c r="F655" s="118"/>
      <c r="G655" s="119"/>
      <c r="H655" s="118"/>
      <c r="I655" s="119"/>
      <c r="J655" s="118"/>
      <c r="K655" s="119"/>
      <c r="L655" s="119"/>
      <c r="M655" s="147"/>
      <c r="N655" s="119"/>
      <c r="O655" s="119"/>
      <c r="P655" s="118"/>
      <c r="Q655" s="147"/>
    </row>
    <row r="656" spans="1:17" x14ac:dyDescent="0.25">
      <c r="A656" s="22"/>
      <c r="D656" s="162"/>
      <c r="E656" s="117"/>
      <c r="F656" s="118"/>
      <c r="G656" s="119"/>
      <c r="H656" s="118"/>
      <c r="I656" s="119"/>
      <c r="J656" s="118"/>
      <c r="K656" s="119"/>
      <c r="L656" s="119"/>
      <c r="M656" s="147"/>
      <c r="N656" s="119"/>
      <c r="O656" s="119"/>
      <c r="P656" s="118"/>
      <c r="Q656" s="147"/>
    </row>
    <row r="657" spans="1:17" x14ac:dyDescent="0.25">
      <c r="A657" s="22"/>
      <c r="D657" s="162"/>
      <c r="E657" s="117"/>
      <c r="F657" s="118"/>
      <c r="G657" s="119"/>
      <c r="H657" s="118"/>
      <c r="I657" s="119"/>
      <c r="J657" s="118"/>
      <c r="K657" s="119"/>
      <c r="L657" s="119"/>
      <c r="M657" s="147"/>
      <c r="N657" s="119"/>
      <c r="O657" s="119"/>
      <c r="P657" s="118"/>
      <c r="Q657" s="147"/>
    </row>
    <row r="658" spans="1:17" x14ac:dyDescent="0.25">
      <c r="A658" s="22"/>
      <c r="D658" s="162"/>
      <c r="E658" s="117"/>
      <c r="F658" s="118"/>
      <c r="G658" s="119"/>
      <c r="H658" s="118"/>
      <c r="I658" s="119"/>
      <c r="J658" s="118"/>
      <c r="K658" s="119"/>
      <c r="L658" s="119"/>
      <c r="M658" s="147"/>
      <c r="N658" s="119"/>
      <c r="O658" s="119"/>
      <c r="P658" s="118"/>
      <c r="Q658" s="147"/>
    </row>
    <row r="659" spans="1:17" x14ac:dyDescent="0.25">
      <c r="A659" s="22"/>
      <c r="D659" s="162"/>
      <c r="E659" s="117"/>
      <c r="F659" s="118"/>
      <c r="G659" s="119"/>
      <c r="H659" s="118"/>
      <c r="I659" s="119"/>
      <c r="J659" s="118"/>
      <c r="K659" s="119"/>
      <c r="L659" s="119"/>
      <c r="M659" s="147"/>
      <c r="N659" s="119"/>
      <c r="O659" s="119"/>
      <c r="P659" s="118"/>
      <c r="Q659" s="147"/>
    </row>
    <row r="660" spans="1:17" x14ac:dyDescent="0.25">
      <c r="A660" s="22"/>
      <c r="D660" s="162"/>
      <c r="E660" s="117"/>
      <c r="F660" s="118"/>
      <c r="G660" s="119"/>
      <c r="H660" s="118"/>
      <c r="I660" s="119"/>
      <c r="J660" s="118"/>
      <c r="K660" s="119"/>
      <c r="L660" s="119"/>
      <c r="M660" s="147"/>
      <c r="N660" s="119"/>
      <c r="O660" s="119"/>
      <c r="P660" s="118"/>
      <c r="Q660" s="147"/>
    </row>
    <row r="661" spans="1:17" x14ac:dyDescent="0.25">
      <c r="A661" s="22"/>
      <c r="D661" s="162"/>
      <c r="E661" s="117"/>
      <c r="F661" s="118"/>
      <c r="G661" s="119"/>
      <c r="H661" s="118"/>
      <c r="I661" s="119"/>
      <c r="J661" s="118"/>
      <c r="K661" s="119"/>
      <c r="L661" s="119"/>
      <c r="M661" s="147"/>
      <c r="N661" s="119"/>
      <c r="O661" s="119"/>
      <c r="P661" s="118"/>
      <c r="Q661" s="147"/>
    </row>
    <row r="662" spans="1:17" x14ac:dyDescent="0.25">
      <c r="A662" s="22"/>
      <c r="D662" s="162"/>
      <c r="E662" s="117"/>
      <c r="F662" s="118"/>
      <c r="G662" s="119"/>
      <c r="H662" s="118"/>
      <c r="I662" s="119"/>
      <c r="J662" s="118"/>
      <c r="K662" s="119"/>
      <c r="L662" s="119"/>
      <c r="M662" s="147"/>
      <c r="N662" s="119"/>
      <c r="O662" s="119"/>
      <c r="P662" s="118"/>
      <c r="Q662" s="147"/>
    </row>
    <row r="663" spans="1:17" x14ac:dyDescent="0.25">
      <c r="A663" s="22"/>
      <c r="D663" s="162"/>
      <c r="E663" s="117"/>
      <c r="F663" s="118"/>
      <c r="G663" s="119"/>
      <c r="H663" s="118"/>
      <c r="I663" s="119"/>
      <c r="J663" s="118"/>
      <c r="K663" s="119"/>
      <c r="L663" s="119"/>
      <c r="M663" s="147"/>
      <c r="N663" s="119"/>
      <c r="O663" s="119"/>
      <c r="P663" s="118"/>
      <c r="Q663" s="147"/>
    </row>
    <row r="664" spans="1:17" x14ac:dyDescent="0.25">
      <c r="A664" s="22"/>
      <c r="D664" s="162"/>
      <c r="E664" s="117"/>
      <c r="F664" s="118"/>
      <c r="G664" s="119"/>
      <c r="H664" s="118"/>
      <c r="I664" s="119"/>
      <c r="J664" s="118"/>
      <c r="K664" s="119"/>
      <c r="L664" s="119"/>
      <c r="M664" s="147"/>
      <c r="N664" s="119"/>
      <c r="O664" s="119"/>
      <c r="P664" s="118"/>
      <c r="Q664" s="147"/>
    </row>
    <row r="665" spans="1:17" x14ac:dyDescent="0.25">
      <c r="A665" s="22"/>
      <c r="D665" s="162"/>
      <c r="E665" s="117"/>
      <c r="F665" s="118"/>
      <c r="G665" s="119"/>
      <c r="H665" s="118"/>
      <c r="I665" s="119"/>
      <c r="J665" s="118"/>
      <c r="K665" s="119"/>
      <c r="L665" s="119"/>
      <c r="M665" s="147"/>
      <c r="N665" s="119"/>
      <c r="O665" s="119"/>
      <c r="P665" s="118"/>
      <c r="Q665" s="147"/>
    </row>
    <row r="666" spans="1:17" x14ac:dyDescent="0.25">
      <c r="A666" s="22"/>
      <c r="D666" s="162"/>
      <c r="E666" s="117"/>
      <c r="F666" s="118"/>
      <c r="G666" s="119"/>
      <c r="H666" s="118"/>
      <c r="I666" s="119"/>
      <c r="J666" s="118"/>
      <c r="K666" s="119"/>
      <c r="L666" s="119"/>
      <c r="M666" s="147"/>
      <c r="N666" s="119"/>
      <c r="O666" s="119"/>
      <c r="P666" s="118"/>
      <c r="Q666" s="147"/>
    </row>
    <row r="667" spans="1:17" x14ac:dyDescent="0.25">
      <c r="A667" s="22"/>
      <c r="D667" s="162"/>
      <c r="E667" s="117"/>
      <c r="F667" s="118"/>
      <c r="G667" s="119"/>
      <c r="H667" s="118"/>
      <c r="I667" s="119"/>
      <c r="J667" s="118"/>
      <c r="K667" s="119"/>
      <c r="L667" s="119"/>
      <c r="M667" s="147"/>
      <c r="N667" s="119"/>
      <c r="O667" s="119"/>
      <c r="P667" s="118"/>
      <c r="Q667" s="147"/>
    </row>
    <row r="668" spans="1:17" x14ac:dyDescent="0.25">
      <c r="A668" s="22"/>
      <c r="D668" s="162"/>
      <c r="E668" s="117"/>
      <c r="F668" s="118"/>
      <c r="G668" s="119"/>
      <c r="H668" s="118"/>
      <c r="I668" s="119"/>
      <c r="J668" s="118"/>
      <c r="K668" s="119"/>
      <c r="L668" s="119"/>
      <c r="M668" s="147"/>
      <c r="N668" s="119"/>
      <c r="O668" s="119"/>
      <c r="P668" s="118"/>
      <c r="Q668" s="147"/>
    </row>
    <row r="669" spans="1:17" x14ac:dyDescent="0.25">
      <c r="A669" s="22"/>
      <c r="D669" s="162"/>
      <c r="E669" s="117"/>
      <c r="F669" s="118"/>
      <c r="G669" s="119"/>
      <c r="H669" s="118"/>
      <c r="I669" s="119"/>
      <c r="J669" s="118"/>
      <c r="K669" s="119"/>
      <c r="L669" s="119"/>
      <c r="M669" s="147"/>
      <c r="N669" s="119"/>
      <c r="O669" s="119"/>
      <c r="P669" s="118"/>
      <c r="Q669" s="147"/>
    </row>
    <row r="670" spans="1:17" x14ac:dyDescent="0.25">
      <c r="A670" s="22"/>
      <c r="D670" s="162"/>
      <c r="E670" s="117"/>
      <c r="F670" s="118"/>
      <c r="G670" s="119"/>
      <c r="H670" s="118"/>
      <c r="I670" s="119"/>
      <c r="J670" s="118"/>
      <c r="K670" s="119"/>
      <c r="L670" s="119"/>
      <c r="M670" s="147"/>
      <c r="N670" s="119"/>
      <c r="O670" s="119"/>
      <c r="P670" s="118"/>
      <c r="Q670" s="147"/>
    </row>
    <row r="671" spans="1:17" x14ac:dyDescent="0.25">
      <c r="A671" s="22"/>
      <c r="D671" s="162"/>
      <c r="E671" s="117"/>
      <c r="F671" s="118"/>
      <c r="G671" s="119"/>
      <c r="H671" s="118"/>
      <c r="I671" s="119"/>
      <c r="J671" s="118"/>
      <c r="K671" s="119"/>
      <c r="L671" s="119"/>
      <c r="M671" s="147"/>
      <c r="N671" s="119"/>
      <c r="O671" s="119"/>
      <c r="P671" s="118"/>
      <c r="Q671" s="147"/>
    </row>
    <row r="672" spans="1:17" x14ac:dyDescent="0.25">
      <c r="A672" s="22"/>
      <c r="D672" s="162"/>
      <c r="E672" s="117"/>
      <c r="F672" s="118"/>
      <c r="G672" s="119"/>
      <c r="H672" s="118"/>
      <c r="I672" s="119"/>
      <c r="J672" s="118"/>
      <c r="K672" s="119"/>
      <c r="L672" s="119"/>
      <c r="M672" s="147"/>
      <c r="N672" s="119"/>
      <c r="O672" s="119"/>
      <c r="P672" s="118"/>
      <c r="Q672" s="147"/>
    </row>
    <row r="673" spans="1:17" x14ac:dyDescent="0.25">
      <c r="A673" s="22"/>
      <c r="D673" s="162"/>
      <c r="E673" s="117"/>
      <c r="F673" s="118"/>
      <c r="G673" s="119"/>
      <c r="H673" s="118"/>
      <c r="I673" s="119"/>
      <c r="J673" s="118"/>
      <c r="K673" s="119"/>
      <c r="L673" s="119"/>
      <c r="M673" s="147"/>
      <c r="N673" s="119"/>
      <c r="O673" s="119"/>
      <c r="P673" s="118"/>
      <c r="Q673" s="147"/>
    </row>
    <row r="674" spans="1:17" x14ac:dyDescent="0.25">
      <c r="A674" s="22"/>
      <c r="D674" s="162"/>
      <c r="E674" s="117"/>
      <c r="F674" s="118"/>
      <c r="G674" s="119"/>
      <c r="H674" s="118"/>
      <c r="I674" s="119"/>
      <c r="J674" s="118"/>
      <c r="K674" s="119"/>
      <c r="L674" s="119"/>
      <c r="M674" s="147"/>
      <c r="N674" s="119"/>
      <c r="O674" s="119"/>
      <c r="P674" s="118"/>
      <c r="Q674" s="147"/>
    </row>
    <row r="675" spans="1:17" x14ac:dyDescent="0.25">
      <c r="A675" s="22"/>
      <c r="D675" s="162"/>
      <c r="E675" s="117"/>
      <c r="F675" s="118"/>
      <c r="G675" s="119"/>
      <c r="H675" s="118"/>
      <c r="I675" s="119"/>
      <c r="J675" s="118"/>
      <c r="K675" s="119"/>
      <c r="L675" s="119"/>
      <c r="M675" s="147"/>
      <c r="N675" s="119"/>
      <c r="O675" s="119"/>
      <c r="P675" s="118"/>
      <c r="Q675" s="147"/>
    </row>
    <row r="676" spans="1:17" x14ac:dyDescent="0.25">
      <c r="A676" s="22"/>
      <c r="D676" s="162"/>
      <c r="E676" s="117"/>
      <c r="F676" s="118"/>
      <c r="G676" s="119"/>
      <c r="H676" s="118"/>
      <c r="I676" s="119"/>
      <c r="J676" s="118"/>
      <c r="K676" s="119"/>
      <c r="L676" s="119"/>
      <c r="M676" s="147"/>
      <c r="N676" s="119"/>
      <c r="O676" s="119"/>
      <c r="P676" s="118"/>
      <c r="Q676" s="147"/>
    </row>
    <row r="677" spans="1:17" x14ac:dyDescent="0.25">
      <c r="A677" s="22"/>
      <c r="D677" s="162"/>
      <c r="E677" s="117"/>
      <c r="F677" s="118"/>
      <c r="G677" s="119"/>
      <c r="H677" s="118"/>
      <c r="I677" s="119"/>
      <c r="J677" s="118"/>
      <c r="K677" s="119"/>
      <c r="L677" s="119"/>
      <c r="M677" s="147"/>
      <c r="N677" s="119"/>
      <c r="O677" s="119"/>
      <c r="P677" s="118"/>
      <c r="Q677" s="147"/>
    </row>
    <row r="678" spans="1:17" x14ac:dyDescent="0.25">
      <c r="A678" s="22"/>
      <c r="D678" s="162"/>
      <c r="E678" s="117"/>
      <c r="F678" s="118"/>
      <c r="G678" s="119"/>
      <c r="H678" s="118"/>
      <c r="I678" s="119"/>
      <c r="J678" s="118"/>
      <c r="K678" s="119"/>
      <c r="L678" s="119"/>
      <c r="M678" s="147"/>
      <c r="N678" s="119"/>
      <c r="O678" s="119"/>
      <c r="P678" s="118"/>
      <c r="Q678" s="147"/>
    </row>
    <row r="679" spans="1:17" x14ac:dyDescent="0.25">
      <c r="A679" s="22"/>
      <c r="D679" s="162"/>
      <c r="E679" s="117"/>
      <c r="F679" s="118"/>
      <c r="G679" s="119"/>
      <c r="H679" s="118"/>
      <c r="I679" s="119"/>
      <c r="J679" s="118"/>
      <c r="K679" s="119"/>
      <c r="L679" s="119"/>
      <c r="M679" s="147"/>
      <c r="N679" s="119"/>
      <c r="O679" s="119"/>
      <c r="P679" s="118"/>
      <c r="Q679" s="147"/>
    </row>
    <row r="680" spans="1:17" x14ac:dyDescent="0.25">
      <c r="A680" s="22"/>
      <c r="D680" s="162"/>
      <c r="E680" s="117"/>
      <c r="F680" s="118"/>
      <c r="G680" s="119"/>
      <c r="H680" s="118"/>
      <c r="I680" s="119"/>
      <c r="J680" s="118"/>
      <c r="K680" s="119"/>
      <c r="L680" s="119"/>
      <c r="M680" s="147"/>
      <c r="N680" s="119"/>
      <c r="O680" s="119"/>
      <c r="P680" s="118"/>
      <c r="Q680" s="147"/>
    </row>
    <row r="681" spans="1:17" x14ac:dyDescent="0.25">
      <c r="A681" s="22"/>
      <c r="D681" s="162"/>
      <c r="E681" s="117"/>
      <c r="F681" s="118"/>
      <c r="G681" s="119"/>
      <c r="H681" s="118"/>
      <c r="I681" s="119"/>
      <c r="J681" s="118"/>
      <c r="K681" s="119"/>
      <c r="L681" s="119"/>
      <c r="M681" s="147"/>
      <c r="N681" s="119"/>
      <c r="O681" s="119"/>
      <c r="P681" s="118"/>
      <c r="Q681" s="147"/>
    </row>
    <row r="682" spans="1:17" x14ac:dyDescent="0.25">
      <c r="A682" s="22"/>
      <c r="D682" s="162"/>
      <c r="E682" s="117"/>
      <c r="F682" s="118"/>
      <c r="G682" s="119"/>
      <c r="H682" s="118"/>
      <c r="I682" s="119"/>
      <c r="J682" s="118"/>
      <c r="K682" s="119"/>
      <c r="L682" s="119"/>
      <c r="M682" s="147"/>
      <c r="N682" s="119"/>
      <c r="O682" s="119"/>
      <c r="P682" s="118"/>
      <c r="Q682" s="147"/>
    </row>
    <row r="683" spans="1:17" x14ac:dyDescent="0.25">
      <c r="A683" s="22"/>
      <c r="D683" s="162"/>
      <c r="E683" s="117"/>
      <c r="F683" s="118"/>
      <c r="G683" s="119"/>
      <c r="H683" s="118"/>
      <c r="I683" s="119"/>
      <c r="J683" s="118"/>
      <c r="K683" s="119"/>
      <c r="L683" s="119"/>
      <c r="M683" s="147"/>
      <c r="N683" s="119"/>
      <c r="O683" s="119"/>
      <c r="P683" s="118"/>
      <c r="Q683" s="147"/>
    </row>
    <row r="684" spans="1:17" x14ac:dyDescent="0.25">
      <c r="A684" s="22"/>
      <c r="D684" s="162"/>
      <c r="E684" s="117"/>
      <c r="F684" s="118"/>
      <c r="G684" s="119"/>
      <c r="H684" s="118"/>
      <c r="I684" s="119"/>
      <c r="J684" s="118"/>
      <c r="K684" s="119"/>
      <c r="L684" s="119"/>
      <c r="M684" s="147"/>
      <c r="N684" s="119"/>
      <c r="O684" s="119"/>
      <c r="P684" s="118"/>
      <c r="Q684" s="147"/>
    </row>
    <row r="685" spans="1:17" x14ac:dyDescent="0.25">
      <c r="A685" s="22"/>
      <c r="D685" s="162"/>
      <c r="E685" s="117"/>
      <c r="F685" s="118"/>
      <c r="G685" s="119"/>
      <c r="H685" s="118"/>
      <c r="I685" s="119"/>
      <c r="J685" s="118"/>
      <c r="K685" s="119"/>
      <c r="L685" s="119"/>
      <c r="M685" s="147"/>
      <c r="N685" s="119"/>
      <c r="O685" s="119"/>
      <c r="P685" s="118"/>
      <c r="Q685" s="147"/>
    </row>
    <row r="686" spans="1:17" x14ac:dyDescent="0.25">
      <c r="A686" s="22"/>
      <c r="D686" s="162"/>
      <c r="E686" s="117"/>
      <c r="F686" s="118"/>
      <c r="G686" s="119"/>
      <c r="H686" s="118"/>
      <c r="I686" s="119"/>
      <c r="J686" s="118"/>
      <c r="K686" s="119"/>
      <c r="L686" s="119"/>
      <c r="M686" s="147"/>
      <c r="N686" s="119"/>
      <c r="O686" s="119"/>
      <c r="P686" s="118"/>
      <c r="Q686" s="147"/>
    </row>
    <row r="687" spans="1:17" x14ac:dyDescent="0.25">
      <c r="A687" s="22"/>
      <c r="D687" s="162"/>
      <c r="E687" s="117"/>
      <c r="F687" s="118"/>
      <c r="G687" s="119"/>
      <c r="H687" s="118"/>
      <c r="I687" s="119"/>
      <c r="J687" s="118"/>
      <c r="K687" s="119"/>
      <c r="L687" s="119"/>
      <c r="M687" s="147"/>
      <c r="N687" s="119"/>
      <c r="O687" s="119"/>
      <c r="P687" s="118"/>
      <c r="Q687" s="147"/>
    </row>
    <row r="688" spans="1:17" x14ac:dyDescent="0.25">
      <c r="A688" s="22"/>
      <c r="D688" s="162"/>
      <c r="E688" s="117"/>
      <c r="F688" s="118"/>
      <c r="G688" s="119"/>
      <c r="H688" s="118"/>
      <c r="I688" s="119"/>
      <c r="J688" s="118"/>
      <c r="K688" s="119"/>
      <c r="L688" s="119"/>
      <c r="M688" s="147"/>
      <c r="N688" s="119"/>
      <c r="O688" s="119"/>
      <c r="P688" s="118"/>
      <c r="Q688" s="147"/>
    </row>
    <row r="689" spans="1:17" x14ac:dyDescent="0.25">
      <c r="A689" s="22"/>
      <c r="D689" s="162"/>
      <c r="E689" s="117"/>
      <c r="F689" s="118"/>
      <c r="G689" s="119"/>
      <c r="H689" s="118"/>
      <c r="I689" s="119"/>
      <c r="J689" s="118"/>
      <c r="K689" s="119"/>
      <c r="L689" s="119"/>
      <c r="M689" s="147"/>
      <c r="N689" s="119"/>
      <c r="O689" s="119"/>
      <c r="P689" s="118"/>
      <c r="Q689" s="147"/>
    </row>
    <row r="690" spans="1:17" x14ac:dyDescent="0.25">
      <c r="A690" s="22"/>
      <c r="D690" s="162"/>
      <c r="E690" s="117"/>
      <c r="F690" s="118"/>
      <c r="G690" s="119"/>
      <c r="H690" s="118"/>
      <c r="I690" s="119"/>
      <c r="J690" s="118"/>
      <c r="K690" s="119"/>
      <c r="L690" s="119"/>
      <c r="M690" s="147"/>
      <c r="N690" s="119"/>
      <c r="O690" s="119"/>
      <c r="P690" s="118"/>
      <c r="Q690" s="147"/>
    </row>
    <row r="691" spans="1:17" x14ac:dyDescent="0.25">
      <c r="A691" s="22"/>
      <c r="D691" s="162"/>
      <c r="E691" s="117"/>
      <c r="F691" s="118"/>
      <c r="G691" s="119"/>
      <c r="H691" s="118"/>
      <c r="I691" s="119"/>
      <c r="J691" s="118"/>
      <c r="K691" s="119"/>
      <c r="L691" s="119"/>
      <c r="M691" s="147"/>
      <c r="N691" s="119"/>
      <c r="O691" s="119"/>
      <c r="P691" s="118"/>
      <c r="Q691" s="147"/>
    </row>
    <row r="692" spans="1:17" x14ac:dyDescent="0.25">
      <c r="A692" s="22"/>
      <c r="D692" s="162"/>
      <c r="E692" s="117"/>
      <c r="F692" s="118"/>
      <c r="G692" s="119"/>
      <c r="H692" s="118"/>
      <c r="I692" s="119"/>
      <c r="J692" s="118"/>
      <c r="K692" s="119"/>
      <c r="L692" s="119"/>
      <c r="M692" s="147"/>
      <c r="N692" s="119"/>
      <c r="O692" s="119"/>
      <c r="P692" s="118"/>
      <c r="Q692" s="147"/>
    </row>
    <row r="693" spans="1:17" x14ac:dyDescent="0.25">
      <c r="A693" s="22"/>
      <c r="D693" s="162"/>
      <c r="E693" s="117"/>
      <c r="F693" s="118"/>
      <c r="G693" s="119"/>
      <c r="H693" s="118"/>
      <c r="I693" s="119"/>
      <c r="J693" s="118"/>
      <c r="K693" s="119"/>
      <c r="L693" s="119"/>
      <c r="M693" s="147"/>
      <c r="N693" s="119"/>
      <c r="O693" s="119"/>
      <c r="P693" s="118"/>
      <c r="Q693" s="147"/>
    </row>
    <row r="694" spans="1:17" x14ac:dyDescent="0.25">
      <c r="A694" s="22"/>
      <c r="D694" s="162"/>
      <c r="E694" s="117"/>
      <c r="F694" s="118"/>
      <c r="G694" s="119"/>
      <c r="H694" s="118"/>
      <c r="I694" s="119"/>
      <c r="J694" s="118"/>
      <c r="K694" s="119"/>
      <c r="L694" s="119"/>
      <c r="M694" s="147"/>
      <c r="N694" s="119"/>
      <c r="O694" s="119"/>
      <c r="P694" s="118"/>
      <c r="Q694" s="147"/>
    </row>
    <row r="695" spans="1:17" x14ac:dyDescent="0.25">
      <c r="A695" s="22"/>
      <c r="D695" s="162"/>
      <c r="E695" s="117"/>
      <c r="F695" s="118"/>
      <c r="G695" s="119"/>
      <c r="H695" s="118"/>
      <c r="I695" s="119"/>
      <c r="J695" s="118"/>
      <c r="K695" s="119"/>
      <c r="L695" s="119"/>
      <c r="M695" s="147"/>
      <c r="N695" s="119"/>
      <c r="O695" s="119"/>
      <c r="P695" s="118"/>
      <c r="Q695" s="147"/>
    </row>
    <row r="696" spans="1:17" x14ac:dyDescent="0.25">
      <c r="A696" s="22"/>
      <c r="D696" s="162"/>
      <c r="E696" s="117"/>
      <c r="F696" s="118"/>
      <c r="G696" s="119"/>
      <c r="H696" s="118"/>
      <c r="I696" s="119"/>
      <c r="J696" s="118"/>
      <c r="K696" s="119"/>
      <c r="L696" s="119"/>
      <c r="M696" s="147"/>
      <c r="N696" s="119"/>
      <c r="O696" s="119"/>
      <c r="P696" s="118"/>
      <c r="Q696" s="147"/>
    </row>
    <row r="697" spans="1:17" x14ac:dyDescent="0.25">
      <c r="A697" s="22"/>
      <c r="D697" s="162"/>
      <c r="E697" s="117"/>
      <c r="F697" s="118"/>
      <c r="G697" s="119"/>
      <c r="H697" s="118"/>
      <c r="I697" s="119"/>
      <c r="J697" s="118"/>
      <c r="K697" s="119"/>
      <c r="L697" s="119"/>
      <c r="M697" s="147"/>
      <c r="N697" s="119"/>
      <c r="O697" s="119"/>
      <c r="P697" s="118"/>
      <c r="Q697" s="147"/>
    </row>
    <row r="698" spans="1:17" x14ac:dyDescent="0.25">
      <c r="A698" s="22"/>
      <c r="D698" s="162"/>
      <c r="E698" s="117"/>
      <c r="F698" s="118"/>
      <c r="G698" s="119"/>
      <c r="H698" s="118"/>
      <c r="I698" s="119"/>
      <c r="J698" s="118"/>
      <c r="K698" s="119"/>
      <c r="L698" s="119"/>
      <c r="M698" s="147"/>
      <c r="N698" s="119"/>
      <c r="O698" s="119"/>
      <c r="P698" s="118"/>
      <c r="Q698" s="147"/>
    </row>
    <row r="699" spans="1:17" x14ac:dyDescent="0.25">
      <c r="A699" s="22"/>
      <c r="D699" s="162"/>
      <c r="E699" s="117"/>
      <c r="F699" s="118"/>
      <c r="G699" s="119"/>
      <c r="H699" s="118"/>
      <c r="I699" s="119"/>
      <c r="J699" s="118"/>
      <c r="K699" s="119"/>
      <c r="L699" s="119"/>
      <c r="M699" s="147"/>
      <c r="N699" s="119"/>
      <c r="O699" s="119"/>
      <c r="P699" s="118"/>
      <c r="Q699" s="147"/>
    </row>
    <row r="700" spans="1:17" x14ac:dyDescent="0.25">
      <c r="A700" s="22"/>
      <c r="D700" s="162"/>
      <c r="E700" s="117"/>
      <c r="F700" s="118"/>
      <c r="G700" s="119"/>
      <c r="H700" s="118"/>
      <c r="I700" s="119"/>
      <c r="J700" s="118"/>
      <c r="K700" s="119"/>
      <c r="L700" s="119"/>
      <c r="M700" s="147"/>
      <c r="N700" s="119"/>
      <c r="O700" s="119"/>
      <c r="P700" s="118"/>
      <c r="Q700" s="147"/>
    </row>
    <row r="701" spans="1:17" x14ac:dyDescent="0.25">
      <c r="A701" s="22"/>
      <c r="D701" s="162"/>
      <c r="E701" s="117"/>
      <c r="F701" s="118"/>
      <c r="G701" s="119"/>
      <c r="H701" s="118"/>
      <c r="I701" s="119"/>
      <c r="J701" s="118"/>
      <c r="K701" s="119"/>
      <c r="L701" s="119"/>
      <c r="M701" s="147"/>
      <c r="N701" s="119"/>
      <c r="O701" s="119"/>
      <c r="P701" s="118"/>
      <c r="Q701" s="147"/>
    </row>
    <row r="702" spans="1:17" x14ac:dyDescent="0.25">
      <c r="A702" s="22"/>
      <c r="D702" s="162"/>
      <c r="E702" s="117"/>
      <c r="F702" s="118"/>
      <c r="G702" s="119"/>
      <c r="H702" s="118"/>
      <c r="I702" s="119"/>
      <c r="J702" s="118"/>
      <c r="K702" s="119"/>
      <c r="L702" s="119"/>
      <c r="M702" s="147"/>
      <c r="N702" s="119"/>
      <c r="O702" s="119"/>
      <c r="P702" s="118"/>
      <c r="Q702" s="147"/>
    </row>
    <row r="703" spans="1:17" x14ac:dyDescent="0.25">
      <c r="A703" s="22"/>
      <c r="D703" s="162"/>
      <c r="E703" s="117"/>
      <c r="F703" s="118"/>
      <c r="G703" s="119"/>
      <c r="H703" s="118"/>
      <c r="I703" s="119"/>
      <c r="J703" s="118"/>
      <c r="K703" s="119"/>
      <c r="L703" s="119"/>
      <c r="M703" s="147"/>
      <c r="N703" s="119"/>
      <c r="O703" s="119"/>
      <c r="P703" s="118"/>
      <c r="Q703" s="147"/>
    </row>
    <row r="704" spans="1:17" x14ac:dyDescent="0.25">
      <c r="A704" s="22"/>
      <c r="D704" s="162"/>
      <c r="E704" s="117"/>
      <c r="F704" s="118"/>
      <c r="G704" s="119"/>
      <c r="H704" s="118"/>
      <c r="I704" s="119"/>
      <c r="J704" s="118"/>
      <c r="K704" s="119"/>
      <c r="L704" s="119"/>
      <c r="M704" s="147"/>
      <c r="N704" s="119"/>
      <c r="O704" s="119"/>
      <c r="P704" s="118"/>
      <c r="Q704" s="147"/>
    </row>
    <row r="705" spans="1:17" x14ac:dyDescent="0.25">
      <c r="A705" s="22"/>
      <c r="D705" s="162"/>
      <c r="E705" s="117"/>
      <c r="F705" s="118"/>
      <c r="G705" s="119"/>
      <c r="H705" s="118"/>
      <c r="I705" s="119"/>
      <c r="J705" s="118"/>
      <c r="K705" s="119"/>
      <c r="L705" s="119"/>
      <c r="M705" s="147"/>
      <c r="N705" s="119"/>
      <c r="O705" s="119"/>
      <c r="P705" s="118"/>
      <c r="Q705" s="147"/>
    </row>
    <row r="706" spans="1:17" x14ac:dyDescent="0.25">
      <c r="A706" s="22"/>
      <c r="D706" s="162"/>
      <c r="E706" s="117"/>
      <c r="F706" s="118"/>
      <c r="G706" s="119"/>
      <c r="H706" s="118"/>
      <c r="I706" s="119"/>
      <c r="J706" s="118"/>
      <c r="K706" s="119"/>
      <c r="L706" s="119"/>
      <c r="M706" s="147"/>
      <c r="N706" s="119"/>
      <c r="O706" s="119"/>
      <c r="P706" s="118"/>
      <c r="Q706" s="147"/>
    </row>
    <row r="707" spans="1:17" x14ac:dyDescent="0.25">
      <c r="A707" s="22"/>
      <c r="D707" s="162"/>
      <c r="E707" s="117"/>
      <c r="F707" s="118"/>
      <c r="G707" s="119"/>
      <c r="H707" s="118"/>
      <c r="I707" s="119"/>
      <c r="J707" s="118"/>
      <c r="K707" s="119"/>
      <c r="L707" s="119"/>
      <c r="M707" s="147"/>
      <c r="N707" s="119"/>
      <c r="O707" s="119"/>
      <c r="P707" s="118"/>
      <c r="Q707" s="147"/>
    </row>
    <row r="708" spans="1:17" x14ac:dyDescent="0.25">
      <c r="A708" s="22"/>
      <c r="D708" s="162"/>
      <c r="E708" s="117"/>
      <c r="F708" s="118"/>
      <c r="G708" s="119"/>
      <c r="H708" s="118"/>
      <c r="I708" s="119"/>
      <c r="J708" s="118"/>
      <c r="K708" s="119"/>
      <c r="L708" s="119"/>
      <c r="M708" s="147"/>
      <c r="N708" s="119"/>
      <c r="O708" s="119"/>
      <c r="P708" s="118"/>
      <c r="Q708" s="147"/>
    </row>
    <row r="709" spans="1:17" x14ac:dyDescent="0.25">
      <c r="A709" s="22"/>
      <c r="D709" s="162"/>
      <c r="E709" s="117"/>
      <c r="F709" s="118"/>
      <c r="G709" s="119"/>
      <c r="H709" s="118"/>
      <c r="I709" s="119"/>
      <c r="J709" s="118"/>
      <c r="K709" s="119"/>
      <c r="L709" s="119"/>
      <c r="M709" s="147"/>
      <c r="N709" s="119"/>
      <c r="O709" s="119"/>
      <c r="P709" s="118"/>
      <c r="Q709" s="147"/>
    </row>
    <row r="710" spans="1:17" x14ac:dyDescent="0.25">
      <c r="A710" s="22"/>
      <c r="D710" s="162"/>
      <c r="E710" s="117"/>
      <c r="F710" s="118"/>
      <c r="G710" s="119"/>
      <c r="H710" s="118"/>
      <c r="I710" s="119"/>
      <c r="J710" s="118"/>
      <c r="K710" s="119"/>
      <c r="L710" s="119"/>
      <c r="M710" s="147"/>
      <c r="N710" s="119"/>
      <c r="O710" s="119"/>
      <c r="P710" s="118"/>
      <c r="Q710" s="147"/>
    </row>
    <row r="711" spans="1:17" x14ac:dyDescent="0.25">
      <c r="A711" s="22"/>
      <c r="D711" s="162"/>
      <c r="E711" s="117"/>
      <c r="F711" s="118"/>
      <c r="G711" s="119"/>
      <c r="H711" s="118"/>
      <c r="I711" s="119"/>
      <c r="J711" s="118"/>
      <c r="K711" s="119"/>
      <c r="L711" s="119"/>
      <c r="M711" s="147"/>
      <c r="N711" s="119"/>
      <c r="O711" s="119"/>
      <c r="P711" s="118"/>
      <c r="Q711" s="147"/>
    </row>
    <row r="712" spans="1:17" x14ac:dyDescent="0.25">
      <c r="A712" s="22"/>
      <c r="D712" s="162"/>
      <c r="E712" s="117"/>
      <c r="F712" s="118"/>
      <c r="G712" s="119"/>
      <c r="H712" s="118"/>
      <c r="I712" s="119"/>
      <c r="J712" s="118"/>
      <c r="K712" s="119"/>
      <c r="L712" s="119"/>
      <c r="M712" s="147"/>
      <c r="N712" s="119"/>
      <c r="O712" s="119"/>
      <c r="P712" s="118"/>
      <c r="Q712" s="147"/>
    </row>
    <row r="713" spans="1:17" x14ac:dyDescent="0.25">
      <c r="A713" s="22"/>
      <c r="D713" s="162"/>
      <c r="E713" s="117"/>
      <c r="F713" s="118"/>
      <c r="G713" s="119"/>
      <c r="H713" s="118"/>
      <c r="I713" s="119"/>
      <c r="J713" s="118"/>
      <c r="K713" s="119"/>
      <c r="L713" s="119"/>
      <c r="M713" s="147"/>
      <c r="N713" s="119"/>
      <c r="O713" s="119"/>
      <c r="P713" s="118"/>
      <c r="Q713" s="147"/>
    </row>
    <row r="714" spans="1:17" x14ac:dyDescent="0.25">
      <c r="A714" s="22"/>
      <c r="D714" s="162"/>
      <c r="E714" s="117"/>
      <c r="F714" s="118"/>
      <c r="G714" s="119"/>
      <c r="H714" s="118"/>
      <c r="I714" s="119"/>
      <c r="J714" s="118"/>
      <c r="K714" s="119"/>
      <c r="L714" s="119"/>
      <c r="M714" s="147"/>
      <c r="N714" s="119"/>
      <c r="O714" s="119"/>
      <c r="P714" s="118"/>
      <c r="Q714" s="147"/>
    </row>
    <row r="715" spans="1:17" x14ac:dyDescent="0.25">
      <c r="A715" s="22"/>
      <c r="D715" s="162"/>
      <c r="E715" s="117"/>
      <c r="F715" s="118"/>
      <c r="G715" s="119"/>
      <c r="H715" s="118"/>
      <c r="I715" s="119"/>
      <c r="J715" s="118"/>
      <c r="K715" s="119"/>
      <c r="L715" s="119"/>
      <c r="M715" s="147"/>
      <c r="N715" s="119"/>
      <c r="O715" s="119"/>
      <c r="P715" s="118"/>
      <c r="Q715" s="147"/>
    </row>
    <row r="716" spans="1:17" x14ac:dyDescent="0.25">
      <c r="A716" s="22"/>
      <c r="D716" s="162"/>
      <c r="E716" s="117"/>
      <c r="F716" s="118"/>
      <c r="G716" s="119"/>
      <c r="H716" s="118"/>
      <c r="I716" s="119"/>
      <c r="J716" s="118"/>
      <c r="K716" s="119"/>
      <c r="L716" s="119"/>
      <c r="M716" s="147"/>
      <c r="N716" s="119"/>
      <c r="O716" s="119"/>
      <c r="P716" s="118"/>
      <c r="Q716" s="147"/>
    </row>
    <row r="717" spans="1:17" x14ac:dyDescent="0.25">
      <c r="A717" s="22"/>
      <c r="D717" s="162"/>
      <c r="E717" s="117"/>
      <c r="F717" s="118"/>
      <c r="G717" s="119"/>
      <c r="H717" s="118"/>
      <c r="I717" s="119"/>
      <c r="J717" s="118"/>
      <c r="K717" s="119"/>
      <c r="L717" s="119"/>
      <c r="M717" s="147"/>
      <c r="N717" s="119"/>
      <c r="O717" s="119"/>
      <c r="P717" s="118"/>
      <c r="Q717" s="147"/>
    </row>
    <row r="718" spans="1:17" x14ac:dyDescent="0.25">
      <c r="A718" s="22"/>
      <c r="D718" s="162"/>
      <c r="E718" s="117"/>
      <c r="F718" s="118"/>
      <c r="G718" s="119"/>
      <c r="H718" s="118"/>
      <c r="I718" s="119"/>
      <c r="J718" s="118"/>
      <c r="K718" s="119"/>
      <c r="L718" s="119"/>
      <c r="M718" s="147"/>
      <c r="N718" s="119"/>
      <c r="O718" s="119"/>
      <c r="P718" s="118"/>
      <c r="Q718" s="147"/>
    </row>
    <row r="719" spans="1:17" x14ac:dyDescent="0.25">
      <c r="A719" s="22"/>
      <c r="D719" s="162"/>
      <c r="E719" s="117"/>
      <c r="F719" s="118"/>
      <c r="G719" s="119"/>
      <c r="H719" s="118"/>
      <c r="I719" s="119"/>
      <c r="J719" s="118"/>
      <c r="K719" s="119"/>
      <c r="L719" s="119"/>
      <c r="M719" s="147"/>
      <c r="N719" s="119"/>
      <c r="O719" s="119"/>
      <c r="P719" s="118"/>
      <c r="Q719" s="147"/>
    </row>
    <row r="720" spans="1:17" x14ac:dyDescent="0.25">
      <c r="A720" s="22"/>
      <c r="D720" s="162"/>
      <c r="E720" s="117"/>
      <c r="F720" s="118"/>
      <c r="G720" s="119"/>
      <c r="H720" s="118"/>
      <c r="I720" s="119"/>
      <c r="J720" s="118"/>
      <c r="K720" s="119"/>
      <c r="L720" s="119"/>
      <c r="M720" s="147"/>
      <c r="N720" s="119"/>
      <c r="O720" s="119"/>
      <c r="P720" s="118"/>
      <c r="Q720" s="147"/>
    </row>
    <row r="721" spans="1:17" x14ac:dyDescent="0.25">
      <c r="A721" s="22"/>
      <c r="D721" s="162"/>
      <c r="E721" s="117"/>
      <c r="F721" s="118"/>
      <c r="G721" s="119"/>
      <c r="H721" s="118"/>
      <c r="I721" s="119"/>
      <c r="J721" s="118"/>
      <c r="K721" s="119"/>
      <c r="L721" s="119"/>
      <c r="M721" s="147"/>
      <c r="N721" s="119"/>
      <c r="O721" s="119"/>
      <c r="P721" s="118"/>
      <c r="Q721" s="147"/>
    </row>
    <row r="722" spans="1:17" x14ac:dyDescent="0.25">
      <c r="A722" s="22"/>
      <c r="D722" s="162"/>
      <c r="E722" s="117"/>
      <c r="F722" s="118"/>
      <c r="G722" s="119"/>
      <c r="H722" s="118"/>
      <c r="I722" s="119"/>
      <c r="J722" s="118"/>
      <c r="K722" s="119"/>
      <c r="L722" s="119"/>
      <c r="M722" s="147"/>
      <c r="N722" s="119"/>
      <c r="O722" s="119"/>
      <c r="P722" s="118"/>
      <c r="Q722" s="147"/>
    </row>
    <row r="723" spans="1:17" x14ac:dyDescent="0.25">
      <c r="A723" s="22"/>
      <c r="D723" s="162"/>
      <c r="E723" s="117"/>
      <c r="F723" s="118"/>
      <c r="G723" s="119"/>
      <c r="H723" s="118"/>
      <c r="I723" s="119"/>
      <c r="J723" s="118"/>
      <c r="K723" s="119"/>
      <c r="L723" s="119"/>
      <c r="M723" s="147"/>
      <c r="N723" s="119"/>
      <c r="O723" s="119"/>
      <c r="P723" s="118"/>
      <c r="Q723" s="147"/>
    </row>
    <row r="724" spans="1:17" x14ac:dyDescent="0.25">
      <c r="A724" s="22"/>
      <c r="D724" s="162"/>
      <c r="E724" s="117"/>
      <c r="F724" s="118"/>
      <c r="G724" s="119"/>
      <c r="H724" s="118"/>
      <c r="I724" s="119"/>
      <c r="J724" s="118"/>
      <c r="K724" s="119"/>
      <c r="L724" s="119"/>
      <c r="M724" s="147"/>
      <c r="N724" s="119"/>
      <c r="O724" s="119"/>
      <c r="P724" s="118"/>
      <c r="Q724" s="147"/>
    </row>
    <row r="725" spans="1:17" x14ac:dyDescent="0.25">
      <c r="A725" s="22"/>
      <c r="D725" s="162"/>
      <c r="E725" s="117"/>
      <c r="F725" s="118"/>
      <c r="G725" s="119"/>
      <c r="H725" s="118"/>
      <c r="I725" s="119"/>
      <c r="J725" s="118"/>
      <c r="K725" s="119"/>
      <c r="L725" s="119"/>
      <c r="M725" s="147"/>
      <c r="N725" s="119"/>
      <c r="O725" s="119"/>
      <c r="P725" s="118"/>
      <c r="Q725" s="147"/>
    </row>
    <row r="726" spans="1:17" x14ac:dyDescent="0.25">
      <c r="A726" s="22"/>
      <c r="D726" s="162"/>
      <c r="E726" s="117"/>
      <c r="F726" s="118"/>
      <c r="G726" s="119"/>
      <c r="H726" s="118"/>
      <c r="I726" s="119"/>
      <c r="J726" s="118"/>
      <c r="K726" s="119"/>
      <c r="L726" s="119"/>
      <c r="M726" s="147"/>
      <c r="N726" s="119"/>
      <c r="O726" s="119"/>
      <c r="P726" s="118"/>
      <c r="Q726" s="147"/>
    </row>
    <row r="727" spans="1:17" x14ac:dyDescent="0.25">
      <c r="A727" s="22"/>
      <c r="D727" s="162"/>
      <c r="E727" s="117"/>
      <c r="F727" s="118"/>
      <c r="G727" s="119"/>
      <c r="H727" s="118"/>
      <c r="I727" s="119"/>
      <c r="J727" s="118"/>
      <c r="K727" s="119"/>
      <c r="L727" s="119"/>
      <c r="M727" s="147"/>
      <c r="N727" s="119"/>
      <c r="O727" s="119"/>
      <c r="P727" s="118"/>
      <c r="Q727" s="147"/>
    </row>
    <row r="728" spans="1:17" x14ac:dyDescent="0.25">
      <c r="A728" s="22"/>
      <c r="D728" s="162"/>
      <c r="E728" s="117"/>
      <c r="F728" s="118"/>
      <c r="G728" s="119"/>
      <c r="H728" s="118"/>
      <c r="I728" s="119"/>
      <c r="J728" s="118"/>
      <c r="K728" s="119"/>
      <c r="L728" s="119"/>
      <c r="M728" s="147"/>
      <c r="N728" s="119"/>
      <c r="O728" s="119"/>
      <c r="P728" s="118"/>
      <c r="Q728" s="147"/>
    </row>
    <row r="729" spans="1:17" x14ac:dyDescent="0.25">
      <c r="A729" s="22"/>
      <c r="D729" s="162"/>
      <c r="E729" s="117"/>
      <c r="F729" s="118"/>
      <c r="G729" s="119"/>
      <c r="H729" s="118"/>
      <c r="I729" s="119"/>
      <c r="J729" s="118"/>
      <c r="K729" s="119"/>
      <c r="L729" s="119"/>
      <c r="M729" s="147"/>
      <c r="N729" s="119"/>
      <c r="O729" s="119"/>
      <c r="P729" s="118"/>
      <c r="Q729" s="147"/>
    </row>
    <row r="730" spans="1:17" x14ac:dyDescent="0.25">
      <c r="A730" s="22"/>
      <c r="D730" s="162"/>
      <c r="E730" s="117"/>
      <c r="F730" s="118"/>
      <c r="G730" s="119"/>
      <c r="H730" s="118"/>
      <c r="I730" s="119"/>
      <c r="J730" s="118"/>
      <c r="K730" s="119"/>
      <c r="L730" s="119"/>
      <c r="M730" s="147"/>
      <c r="N730" s="119"/>
      <c r="O730" s="119"/>
      <c r="P730" s="118"/>
      <c r="Q730" s="147"/>
    </row>
    <row r="731" spans="1:17" x14ac:dyDescent="0.25">
      <c r="A731" s="22"/>
      <c r="D731" s="162"/>
      <c r="E731" s="117"/>
      <c r="F731" s="118"/>
      <c r="G731" s="119"/>
      <c r="H731" s="118"/>
      <c r="I731" s="119"/>
      <c r="J731" s="118"/>
      <c r="K731" s="119"/>
      <c r="L731" s="119"/>
      <c r="M731" s="147"/>
      <c r="N731" s="119"/>
      <c r="O731" s="119"/>
      <c r="P731" s="118"/>
      <c r="Q731" s="147"/>
    </row>
    <row r="732" spans="1:17" x14ac:dyDescent="0.25">
      <c r="A732" s="22"/>
      <c r="D732" s="162"/>
      <c r="E732" s="117"/>
      <c r="F732" s="118"/>
      <c r="G732" s="119"/>
      <c r="H732" s="118"/>
      <c r="I732" s="119"/>
      <c r="J732" s="118"/>
      <c r="K732" s="119"/>
      <c r="L732" s="119"/>
      <c r="M732" s="147"/>
      <c r="N732" s="119"/>
      <c r="O732" s="119"/>
      <c r="P732" s="118"/>
      <c r="Q732" s="147"/>
    </row>
    <row r="733" spans="1:17" x14ac:dyDescent="0.25">
      <c r="A733" s="22"/>
      <c r="D733" s="162"/>
      <c r="E733" s="117"/>
      <c r="F733" s="118"/>
      <c r="G733" s="119"/>
      <c r="H733" s="118"/>
      <c r="I733" s="119"/>
      <c r="J733" s="118"/>
      <c r="K733" s="119"/>
      <c r="L733" s="119"/>
      <c r="M733" s="147"/>
      <c r="N733" s="119"/>
      <c r="O733" s="119"/>
      <c r="P733" s="118"/>
      <c r="Q733" s="147"/>
    </row>
    <row r="734" spans="1:17" x14ac:dyDescent="0.25">
      <c r="A734" s="22"/>
      <c r="D734" s="162"/>
      <c r="E734" s="117"/>
      <c r="F734" s="118"/>
      <c r="G734" s="119"/>
      <c r="H734" s="118"/>
      <c r="I734" s="119"/>
      <c r="J734" s="118"/>
      <c r="K734" s="119"/>
      <c r="L734" s="119"/>
      <c r="M734" s="147"/>
      <c r="N734" s="119"/>
      <c r="O734" s="119"/>
      <c r="P734" s="118"/>
      <c r="Q734" s="147"/>
    </row>
    <row r="735" spans="1:17" x14ac:dyDescent="0.25">
      <c r="A735" s="22"/>
      <c r="D735" s="162"/>
      <c r="E735" s="117"/>
      <c r="F735" s="118"/>
      <c r="G735" s="119"/>
      <c r="H735" s="118"/>
      <c r="I735" s="119"/>
      <c r="J735" s="118"/>
      <c r="K735" s="119"/>
      <c r="L735" s="119"/>
      <c r="M735" s="147"/>
      <c r="N735" s="119"/>
      <c r="O735" s="119"/>
      <c r="P735" s="118"/>
      <c r="Q735" s="147"/>
    </row>
    <row r="736" spans="1:17" x14ac:dyDescent="0.25">
      <c r="A736" s="22"/>
      <c r="D736" s="162"/>
      <c r="E736" s="117"/>
      <c r="F736" s="118"/>
      <c r="G736" s="119"/>
      <c r="H736" s="118"/>
      <c r="I736" s="119"/>
      <c r="J736" s="118"/>
      <c r="K736" s="119"/>
      <c r="L736" s="119"/>
      <c r="M736" s="147"/>
      <c r="N736" s="119"/>
      <c r="O736" s="119"/>
      <c r="P736" s="118"/>
      <c r="Q736" s="147"/>
    </row>
    <row r="737" spans="1:17" x14ac:dyDescent="0.25">
      <c r="A737" s="22"/>
      <c r="D737" s="162"/>
      <c r="E737" s="117"/>
      <c r="F737" s="118"/>
      <c r="G737" s="119"/>
      <c r="H737" s="118"/>
      <c r="I737" s="119"/>
      <c r="J737" s="118"/>
      <c r="K737" s="119"/>
      <c r="L737" s="119"/>
      <c r="M737" s="147"/>
      <c r="N737" s="119"/>
      <c r="O737" s="119"/>
      <c r="P737" s="118"/>
      <c r="Q737" s="147"/>
    </row>
    <row r="738" spans="1:17" x14ac:dyDescent="0.25">
      <c r="A738" s="22"/>
      <c r="D738" s="162"/>
      <c r="E738" s="117"/>
      <c r="F738" s="118"/>
      <c r="G738" s="119"/>
      <c r="H738" s="118"/>
      <c r="I738" s="119"/>
      <c r="J738" s="118"/>
      <c r="K738" s="119"/>
      <c r="L738" s="119"/>
      <c r="M738" s="147"/>
      <c r="N738" s="119"/>
      <c r="O738" s="119"/>
      <c r="P738" s="118"/>
      <c r="Q738" s="147"/>
    </row>
    <row r="739" spans="1:17" x14ac:dyDescent="0.25">
      <c r="A739" s="22"/>
      <c r="D739" s="162"/>
      <c r="E739" s="117"/>
      <c r="F739" s="118"/>
      <c r="G739" s="119"/>
      <c r="H739" s="118"/>
      <c r="I739" s="119"/>
      <c r="J739" s="118"/>
      <c r="K739" s="119"/>
      <c r="L739" s="119"/>
      <c r="M739" s="147"/>
      <c r="N739" s="119"/>
      <c r="O739" s="119"/>
      <c r="P739" s="118"/>
      <c r="Q739" s="147"/>
    </row>
    <row r="740" spans="1:17" x14ac:dyDescent="0.25">
      <c r="A740" s="22"/>
      <c r="D740" s="162"/>
      <c r="E740" s="117"/>
      <c r="F740" s="118"/>
      <c r="G740" s="119"/>
      <c r="H740" s="118"/>
      <c r="I740" s="119"/>
      <c r="J740" s="118"/>
      <c r="K740" s="119"/>
      <c r="L740" s="119"/>
      <c r="M740" s="147"/>
      <c r="N740" s="119"/>
      <c r="O740" s="119"/>
      <c r="P740" s="118"/>
      <c r="Q740" s="147"/>
    </row>
    <row r="741" spans="1:17" x14ac:dyDescent="0.25">
      <c r="A741" s="22"/>
      <c r="D741" s="162"/>
      <c r="E741" s="117"/>
      <c r="F741" s="118"/>
      <c r="G741" s="119"/>
      <c r="H741" s="118"/>
      <c r="I741" s="119"/>
      <c r="J741" s="118"/>
      <c r="K741" s="119"/>
      <c r="L741" s="119"/>
      <c r="M741" s="147"/>
      <c r="N741" s="119"/>
      <c r="O741" s="119"/>
      <c r="P741" s="118"/>
      <c r="Q741" s="147"/>
    </row>
    <row r="742" spans="1:17" x14ac:dyDescent="0.25">
      <c r="A742" s="22"/>
      <c r="D742" s="162"/>
      <c r="E742" s="117"/>
      <c r="F742" s="118"/>
      <c r="G742" s="119"/>
      <c r="H742" s="118"/>
      <c r="I742" s="119"/>
      <c r="J742" s="118"/>
      <c r="K742" s="119"/>
      <c r="L742" s="119"/>
      <c r="M742" s="147"/>
      <c r="N742" s="119"/>
      <c r="O742" s="119"/>
      <c r="P742" s="118"/>
      <c r="Q742" s="147"/>
    </row>
    <row r="743" spans="1:17" x14ac:dyDescent="0.25">
      <c r="A743" s="22"/>
      <c r="D743" s="162"/>
      <c r="E743" s="117"/>
      <c r="F743" s="118"/>
      <c r="G743" s="119"/>
      <c r="H743" s="118"/>
      <c r="I743" s="119"/>
      <c r="J743" s="118"/>
      <c r="K743" s="119"/>
      <c r="L743" s="119"/>
      <c r="M743" s="147"/>
      <c r="N743" s="119"/>
      <c r="O743" s="119"/>
      <c r="P743" s="118"/>
      <c r="Q743" s="147"/>
    </row>
    <row r="744" spans="1:17" x14ac:dyDescent="0.25">
      <c r="A744" s="22"/>
      <c r="D744" s="162"/>
      <c r="E744" s="117"/>
      <c r="F744" s="118"/>
      <c r="G744" s="119"/>
      <c r="H744" s="118"/>
      <c r="I744" s="119"/>
      <c r="J744" s="118"/>
      <c r="K744" s="119"/>
      <c r="L744" s="119"/>
      <c r="M744" s="147"/>
      <c r="N744" s="119"/>
      <c r="O744" s="119"/>
      <c r="P744" s="118"/>
      <c r="Q744" s="147"/>
    </row>
    <row r="745" spans="1:17" x14ac:dyDescent="0.25">
      <c r="A745" s="22"/>
      <c r="D745" s="162"/>
      <c r="E745" s="117"/>
      <c r="F745" s="118"/>
      <c r="G745" s="119"/>
      <c r="H745" s="118"/>
      <c r="I745" s="119"/>
      <c r="J745" s="118"/>
      <c r="K745" s="119"/>
      <c r="L745" s="119"/>
      <c r="M745" s="147"/>
      <c r="N745" s="119"/>
      <c r="O745" s="119"/>
      <c r="P745" s="118"/>
      <c r="Q745" s="147"/>
    </row>
    <row r="746" spans="1:17" x14ac:dyDescent="0.25">
      <c r="A746" s="22"/>
      <c r="D746" s="162"/>
      <c r="E746" s="117"/>
      <c r="F746" s="118"/>
      <c r="G746" s="119"/>
      <c r="H746" s="118"/>
      <c r="I746" s="119"/>
      <c r="J746" s="118"/>
      <c r="K746" s="119"/>
      <c r="L746" s="119"/>
      <c r="M746" s="147"/>
      <c r="N746" s="119"/>
      <c r="O746" s="119"/>
      <c r="P746" s="118"/>
      <c r="Q746" s="147"/>
    </row>
    <row r="747" spans="1:17" x14ac:dyDescent="0.25">
      <c r="A747" s="22"/>
      <c r="D747" s="162"/>
      <c r="E747" s="117"/>
      <c r="F747" s="118"/>
      <c r="G747" s="119"/>
      <c r="H747" s="118"/>
      <c r="I747" s="119"/>
      <c r="J747" s="118"/>
      <c r="K747" s="119"/>
      <c r="L747" s="119"/>
      <c r="M747" s="147"/>
      <c r="N747" s="119"/>
      <c r="O747" s="119"/>
      <c r="P747" s="118"/>
      <c r="Q747" s="147"/>
    </row>
    <row r="748" spans="1:17" x14ac:dyDescent="0.25">
      <c r="A748" s="22"/>
      <c r="D748" s="162"/>
      <c r="E748" s="117"/>
      <c r="F748" s="118"/>
      <c r="G748" s="119"/>
      <c r="H748" s="118"/>
      <c r="I748" s="119"/>
      <c r="J748" s="118"/>
      <c r="K748" s="119"/>
      <c r="L748" s="119"/>
      <c r="M748" s="147"/>
      <c r="N748" s="119"/>
      <c r="O748" s="119"/>
      <c r="P748" s="118"/>
      <c r="Q748" s="147"/>
    </row>
    <row r="749" spans="1:17" x14ac:dyDescent="0.25">
      <c r="A749" s="22"/>
      <c r="D749" s="162"/>
      <c r="E749" s="117"/>
      <c r="F749" s="118"/>
      <c r="G749" s="119"/>
      <c r="H749" s="118"/>
      <c r="I749" s="119"/>
      <c r="J749" s="118"/>
      <c r="K749" s="119"/>
      <c r="L749" s="119"/>
      <c r="M749" s="147"/>
      <c r="N749" s="119"/>
      <c r="O749" s="119"/>
      <c r="P749" s="118"/>
      <c r="Q749" s="147"/>
    </row>
    <row r="750" spans="1:17" x14ac:dyDescent="0.25">
      <c r="A750" s="22"/>
      <c r="D750" s="162"/>
      <c r="E750" s="117"/>
      <c r="F750" s="118"/>
      <c r="G750" s="119"/>
      <c r="H750" s="118"/>
      <c r="I750" s="119"/>
      <c r="J750" s="118"/>
      <c r="K750" s="119"/>
      <c r="L750" s="119"/>
      <c r="M750" s="147"/>
      <c r="N750" s="119"/>
      <c r="O750" s="119"/>
      <c r="P750" s="118"/>
      <c r="Q750" s="147"/>
    </row>
    <row r="751" spans="1:17" x14ac:dyDescent="0.25">
      <c r="A751" s="22"/>
      <c r="D751" s="162"/>
      <c r="E751" s="117"/>
      <c r="F751" s="118"/>
      <c r="G751" s="119"/>
      <c r="H751" s="118"/>
      <c r="I751" s="119"/>
      <c r="J751" s="118"/>
      <c r="K751" s="119"/>
      <c r="L751" s="119"/>
      <c r="M751" s="147"/>
      <c r="N751" s="119"/>
      <c r="O751" s="119"/>
      <c r="P751" s="118"/>
      <c r="Q751" s="147"/>
    </row>
    <row r="752" spans="1:17" x14ac:dyDescent="0.25">
      <c r="A752" s="22"/>
      <c r="D752" s="162"/>
      <c r="E752" s="117"/>
      <c r="F752" s="118"/>
      <c r="G752" s="119"/>
      <c r="H752" s="118"/>
      <c r="I752" s="119"/>
      <c r="J752" s="118"/>
      <c r="K752" s="119"/>
      <c r="L752" s="119"/>
      <c r="M752" s="147"/>
      <c r="N752" s="119"/>
      <c r="O752" s="119"/>
      <c r="P752" s="118"/>
      <c r="Q752" s="147"/>
    </row>
    <row r="753" spans="1:17" x14ac:dyDescent="0.25">
      <c r="A753" s="22"/>
      <c r="D753" s="162"/>
      <c r="E753" s="117"/>
      <c r="F753" s="118"/>
      <c r="G753" s="119"/>
      <c r="H753" s="118"/>
      <c r="I753" s="119"/>
      <c r="J753" s="118"/>
      <c r="K753" s="119"/>
      <c r="L753" s="119"/>
      <c r="M753" s="147"/>
      <c r="N753" s="119"/>
      <c r="O753" s="119"/>
      <c r="P753" s="118"/>
      <c r="Q753" s="147"/>
    </row>
    <row r="754" spans="1:17" x14ac:dyDescent="0.25">
      <c r="A754" s="22"/>
      <c r="D754" s="162"/>
      <c r="E754" s="117"/>
      <c r="F754" s="118"/>
      <c r="G754" s="119"/>
      <c r="H754" s="118"/>
      <c r="I754" s="119"/>
      <c r="J754" s="118"/>
      <c r="K754" s="119"/>
      <c r="L754" s="119"/>
      <c r="M754" s="147"/>
      <c r="N754" s="119"/>
      <c r="O754" s="119"/>
      <c r="P754" s="118"/>
      <c r="Q754" s="147"/>
    </row>
    <row r="755" spans="1:17" x14ac:dyDescent="0.25">
      <c r="A755" s="22"/>
      <c r="D755" s="162"/>
      <c r="E755" s="117"/>
      <c r="F755" s="118"/>
      <c r="G755" s="119"/>
      <c r="H755" s="118"/>
      <c r="I755" s="119"/>
      <c r="J755" s="118"/>
      <c r="K755" s="119"/>
      <c r="L755" s="119"/>
      <c r="M755" s="147"/>
      <c r="N755" s="119"/>
      <c r="O755" s="119"/>
      <c r="P755" s="118"/>
      <c r="Q755" s="147"/>
    </row>
    <row r="756" spans="1:17" x14ac:dyDescent="0.25">
      <c r="A756" s="22"/>
      <c r="D756" s="162"/>
      <c r="E756" s="117"/>
      <c r="F756" s="118"/>
      <c r="G756" s="119"/>
      <c r="H756" s="118"/>
      <c r="I756" s="119"/>
      <c r="J756" s="118"/>
      <c r="K756" s="119"/>
      <c r="L756" s="119"/>
      <c r="M756" s="147"/>
      <c r="N756" s="119"/>
      <c r="O756" s="119"/>
      <c r="P756" s="118"/>
      <c r="Q756" s="147"/>
    </row>
    <row r="757" spans="1:17" x14ac:dyDescent="0.25">
      <c r="A757" s="22"/>
      <c r="D757" s="162"/>
      <c r="E757" s="117"/>
      <c r="F757" s="118"/>
      <c r="G757" s="119"/>
      <c r="H757" s="118"/>
      <c r="I757" s="119"/>
      <c r="J757" s="118"/>
      <c r="K757" s="119"/>
      <c r="L757" s="119"/>
      <c r="M757" s="147"/>
      <c r="N757" s="119"/>
      <c r="O757" s="119"/>
      <c r="P757" s="118"/>
      <c r="Q757" s="147"/>
    </row>
    <row r="758" spans="1:17" x14ac:dyDescent="0.25">
      <c r="A758" s="22"/>
      <c r="D758" s="162"/>
      <c r="E758" s="117"/>
      <c r="F758" s="118"/>
      <c r="G758" s="119"/>
      <c r="H758" s="118"/>
      <c r="I758" s="119"/>
      <c r="J758" s="118"/>
      <c r="K758" s="119"/>
      <c r="L758" s="119"/>
      <c r="M758" s="147"/>
      <c r="N758" s="119"/>
      <c r="O758" s="119"/>
      <c r="P758" s="118"/>
      <c r="Q758" s="147"/>
    </row>
    <row r="759" spans="1:17" x14ac:dyDescent="0.25">
      <c r="A759" s="22"/>
      <c r="D759" s="162"/>
      <c r="E759" s="117"/>
      <c r="F759" s="118"/>
      <c r="G759" s="119"/>
      <c r="H759" s="118"/>
      <c r="I759" s="119"/>
      <c r="J759" s="118"/>
      <c r="K759" s="119"/>
      <c r="L759" s="119"/>
      <c r="M759" s="147"/>
      <c r="N759" s="119"/>
      <c r="O759" s="119"/>
      <c r="P759" s="118"/>
      <c r="Q759" s="147"/>
    </row>
    <row r="760" spans="1:17" x14ac:dyDescent="0.25">
      <c r="A760" s="22"/>
      <c r="D760" s="162"/>
      <c r="E760" s="117"/>
      <c r="F760" s="118"/>
      <c r="G760" s="119"/>
      <c r="H760" s="118"/>
      <c r="I760" s="119"/>
      <c r="J760" s="118"/>
      <c r="K760" s="119"/>
      <c r="L760" s="119"/>
      <c r="M760" s="147"/>
      <c r="N760" s="119"/>
      <c r="O760" s="119"/>
      <c r="P760" s="118"/>
      <c r="Q760" s="147"/>
    </row>
    <row r="761" spans="1:17" x14ac:dyDescent="0.25">
      <c r="A761" s="22"/>
      <c r="D761" s="162"/>
      <c r="E761" s="117"/>
      <c r="F761" s="118"/>
      <c r="G761" s="119"/>
      <c r="H761" s="118"/>
      <c r="I761" s="119"/>
      <c r="J761" s="118"/>
      <c r="K761" s="119"/>
      <c r="L761" s="119"/>
      <c r="M761" s="147"/>
      <c r="N761" s="119"/>
      <c r="O761" s="119"/>
      <c r="P761" s="118"/>
      <c r="Q761" s="147"/>
    </row>
    <row r="762" spans="1:17" x14ac:dyDescent="0.25">
      <c r="A762" s="22"/>
      <c r="D762" s="162"/>
      <c r="E762" s="117"/>
      <c r="F762" s="118"/>
      <c r="G762" s="119"/>
      <c r="H762" s="118"/>
      <c r="I762" s="119"/>
      <c r="J762" s="118"/>
      <c r="K762" s="119"/>
      <c r="L762" s="119"/>
      <c r="M762" s="147"/>
      <c r="N762" s="119"/>
      <c r="O762" s="119"/>
      <c r="P762" s="118"/>
      <c r="Q762" s="147"/>
    </row>
    <row r="763" spans="1:17" x14ac:dyDescent="0.25">
      <c r="A763" s="22"/>
      <c r="D763" s="162"/>
      <c r="E763" s="117"/>
      <c r="F763" s="118"/>
      <c r="G763" s="119"/>
      <c r="H763" s="118"/>
      <c r="I763" s="119"/>
      <c r="J763" s="118"/>
      <c r="K763" s="119"/>
      <c r="L763" s="119"/>
      <c r="M763" s="147"/>
      <c r="N763" s="119"/>
      <c r="O763" s="119"/>
      <c r="P763" s="118"/>
      <c r="Q763" s="147"/>
    </row>
    <row r="764" spans="1:17" x14ac:dyDescent="0.25">
      <c r="A764" s="22"/>
      <c r="D764" s="162"/>
      <c r="E764" s="117"/>
      <c r="F764" s="118"/>
      <c r="G764" s="119"/>
      <c r="H764" s="118"/>
      <c r="I764" s="119"/>
      <c r="J764" s="118"/>
      <c r="K764" s="119"/>
      <c r="L764" s="119"/>
      <c r="M764" s="147"/>
      <c r="N764" s="119"/>
      <c r="O764" s="119"/>
      <c r="P764" s="118"/>
      <c r="Q764" s="147"/>
    </row>
    <row r="765" spans="1:17" x14ac:dyDescent="0.25">
      <c r="A765" s="22"/>
      <c r="D765" s="162"/>
      <c r="E765" s="117"/>
      <c r="F765" s="118"/>
      <c r="G765" s="119"/>
      <c r="H765" s="118"/>
      <c r="I765" s="119"/>
      <c r="J765" s="118"/>
      <c r="K765" s="119"/>
      <c r="L765" s="119"/>
      <c r="M765" s="147"/>
      <c r="N765" s="119"/>
      <c r="O765" s="119"/>
      <c r="P765" s="118"/>
      <c r="Q765" s="147"/>
    </row>
    <row r="766" spans="1:17" x14ac:dyDescent="0.25">
      <c r="A766" s="22"/>
      <c r="D766" s="162"/>
      <c r="E766" s="117"/>
      <c r="F766" s="118"/>
      <c r="G766" s="119"/>
      <c r="H766" s="118"/>
      <c r="I766" s="119"/>
      <c r="J766" s="118"/>
      <c r="K766" s="119"/>
      <c r="L766" s="119"/>
      <c r="M766" s="147"/>
      <c r="N766" s="119"/>
      <c r="O766" s="119"/>
      <c r="P766" s="118"/>
      <c r="Q766" s="147"/>
    </row>
    <row r="767" spans="1:17" x14ac:dyDescent="0.25">
      <c r="A767" s="22"/>
      <c r="D767" s="162"/>
      <c r="E767" s="117"/>
      <c r="F767" s="118"/>
      <c r="G767" s="119"/>
      <c r="H767" s="118"/>
      <c r="I767" s="119"/>
      <c r="J767" s="118"/>
      <c r="K767" s="119"/>
      <c r="L767" s="119"/>
      <c r="M767" s="147"/>
      <c r="N767" s="119"/>
      <c r="O767" s="119"/>
      <c r="P767" s="118"/>
      <c r="Q767" s="147"/>
    </row>
    <row r="768" spans="1:17" x14ac:dyDescent="0.25">
      <c r="A768" s="22"/>
      <c r="D768" s="162"/>
      <c r="E768" s="117"/>
      <c r="F768" s="118"/>
      <c r="G768" s="119"/>
      <c r="H768" s="118"/>
      <c r="I768" s="119"/>
      <c r="J768" s="118"/>
      <c r="K768" s="119"/>
      <c r="L768" s="119"/>
      <c r="M768" s="147"/>
      <c r="N768" s="119"/>
      <c r="O768" s="119"/>
      <c r="P768" s="118"/>
      <c r="Q768" s="147"/>
    </row>
    <row r="769" spans="1:17" x14ac:dyDescent="0.25">
      <c r="A769" s="22"/>
      <c r="D769" s="162"/>
      <c r="E769" s="117"/>
      <c r="F769" s="118"/>
      <c r="G769" s="119"/>
      <c r="H769" s="118"/>
      <c r="I769" s="119"/>
      <c r="J769" s="118"/>
      <c r="K769" s="119"/>
      <c r="L769" s="119"/>
      <c r="M769" s="147"/>
      <c r="N769" s="119"/>
      <c r="O769" s="119"/>
      <c r="P769" s="118"/>
      <c r="Q769" s="147"/>
    </row>
    <row r="770" spans="1:17" x14ac:dyDescent="0.25">
      <c r="A770" s="22"/>
      <c r="D770" s="162"/>
      <c r="E770" s="117"/>
      <c r="F770" s="118"/>
      <c r="G770" s="119"/>
      <c r="H770" s="118"/>
      <c r="I770" s="119"/>
      <c r="J770" s="118"/>
      <c r="K770" s="119"/>
      <c r="L770" s="119"/>
      <c r="M770" s="147"/>
      <c r="N770" s="119"/>
      <c r="O770" s="119"/>
      <c r="P770" s="118"/>
      <c r="Q770" s="147"/>
    </row>
    <row r="771" spans="1:17" x14ac:dyDescent="0.25">
      <c r="A771" s="22"/>
      <c r="D771" s="162"/>
      <c r="E771" s="117"/>
      <c r="F771" s="118"/>
      <c r="G771" s="119"/>
      <c r="H771" s="118"/>
      <c r="I771" s="119"/>
      <c r="J771" s="118"/>
      <c r="K771" s="119"/>
      <c r="L771" s="119"/>
      <c r="M771" s="147"/>
      <c r="N771" s="119"/>
      <c r="O771" s="119"/>
      <c r="P771" s="118"/>
      <c r="Q771" s="147"/>
    </row>
    <row r="772" spans="1:17" x14ac:dyDescent="0.25">
      <c r="A772" s="22"/>
      <c r="D772" s="162"/>
      <c r="E772" s="117"/>
      <c r="F772" s="118"/>
      <c r="G772" s="119"/>
      <c r="H772" s="118"/>
      <c r="I772" s="119"/>
      <c r="J772" s="118"/>
      <c r="K772" s="119"/>
      <c r="L772" s="119"/>
      <c r="M772" s="147"/>
      <c r="N772" s="119"/>
      <c r="O772" s="119"/>
      <c r="P772" s="118"/>
      <c r="Q772" s="147"/>
    </row>
    <row r="773" spans="1:17" x14ac:dyDescent="0.25">
      <c r="A773" s="22"/>
      <c r="D773" s="162"/>
      <c r="E773" s="117"/>
      <c r="F773" s="118"/>
      <c r="G773" s="119"/>
      <c r="H773" s="118"/>
      <c r="I773" s="119"/>
      <c r="J773" s="118"/>
      <c r="K773" s="119"/>
      <c r="L773" s="119"/>
      <c r="M773" s="147"/>
      <c r="N773" s="119"/>
      <c r="O773" s="119"/>
      <c r="P773" s="118"/>
      <c r="Q773" s="147"/>
    </row>
    <row r="774" spans="1:17" x14ac:dyDescent="0.25">
      <c r="A774" s="22"/>
      <c r="D774" s="162"/>
      <c r="E774" s="117"/>
      <c r="F774" s="118"/>
      <c r="G774" s="119"/>
      <c r="H774" s="118"/>
      <c r="I774" s="119"/>
      <c r="J774" s="118"/>
      <c r="K774" s="119"/>
      <c r="L774" s="119"/>
      <c r="M774" s="147"/>
      <c r="N774" s="119"/>
      <c r="O774" s="119"/>
      <c r="P774" s="118"/>
      <c r="Q774" s="147"/>
    </row>
    <row r="775" spans="1:17" x14ac:dyDescent="0.25">
      <c r="A775" s="22"/>
      <c r="D775" s="162"/>
      <c r="E775" s="117"/>
      <c r="F775" s="118"/>
      <c r="G775" s="119"/>
      <c r="H775" s="118"/>
      <c r="I775" s="119"/>
      <c r="J775" s="118"/>
      <c r="K775" s="119"/>
      <c r="L775" s="119"/>
      <c r="M775" s="147"/>
      <c r="N775" s="119"/>
      <c r="O775" s="119"/>
      <c r="P775" s="118"/>
      <c r="Q775" s="147"/>
    </row>
    <row r="776" spans="1:17" x14ac:dyDescent="0.25">
      <c r="A776" s="22"/>
      <c r="D776" s="162"/>
      <c r="E776" s="117"/>
      <c r="F776" s="118"/>
      <c r="G776" s="119"/>
      <c r="H776" s="118"/>
      <c r="I776" s="119"/>
      <c r="J776" s="118"/>
      <c r="K776" s="119"/>
      <c r="L776" s="119"/>
      <c r="M776" s="147"/>
      <c r="N776" s="119"/>
      <c r="O776" s="119"/>
      <c r="P776" s="118"/>
      <c r="Q776" s="147"/>
    </row>
    <row r="777" spans="1:17" x14ac:dyDescent="0.25">
      <c r="A777" s="22"/>
      <c r="D777" s="162"/>
      <c r="E777" s="117"/>
      <c r="F777" s="118"/>
      <c r="G777" s="119"/>
      <c r="H777" s="118"/>
      <c r="I777" s="119"/>
      <c r="J777" s="118"/>
      <c r="K777" s="119"/>
      <c r="L777" s="119"/>
      <c r="M777" s="147"/>
      <c r="N777" s="119"/>
      <c r="O777" s="119"/>
      <c r="P777" s="118"/>
      <c r="Q777" s="147"/>
    </row>
    <row r="778" spans="1:17" x14ac:dyDescent="0.25">
      <c r="A778" s="22"/>
      <c r="D778" s="162"/>
      <c r="E778" s="117"/>
      <c r="F778" s="118"/>
      <c r="G778" s="119"/>
      <c r="H778" s="118"/>
      <c r="I778" s="119"/>
      <c r="J778" s="118"/>
      <c r="K778" s="119"/>
      <c r="L778" s="119"/>
      <c r="M778" s="147"/>
      <c r="N778" s="119"/>
      <c r="O778" s="119"/>
      <c r="P778" s="118"/>
      <c r="Q778" s="147"/>
    </row>
    <row r="779" spans="1:17" x14ac:dyDescent="0.25">
      <c r="A779" s="22"/>
      <c r="D779" s="162"/>
      <c r="E779" s="117"/>
      <c r="F779" s="118"/>
      <c r="G779" s="119"/>
      <c r="H779" s="118"/>
      <c r="I779" s="119"/>
      <c r="J779" s="118"/>
      <c r="K779" s="119"/>
      <c r="L779" s="119"/>
      <c r="M779" s="147"/>
      <c r="N779" s="119"/>
      <c r="O779" s="119"/>
      <c r="P779" s="118"/>
      <c r="Q779" s="147"/>
    </row>
    <row r="780" spans="1:17" x14ac:dyDescent="0.25">
      <c r="A780" s="22"/>
      <c r="D780" s="162"/>
      <c r="E780" s="117"/>
      <c r="F780" s="118"/>
      <c r="G780" s="119"/>
      <c r="H780" s="118"/>
      <c r="I780" s="119"/>
      <c r="J780" s="118"/>
      <c r="K780" s="119"/>
      <c r="L780" s="119"/>
      <c r="M780" s="147"/>
      <c r="N780" s="119"/>
      <c r="O780" s="119"/>
      <c r="P780" s="118"/>
      <c r="Q780" s="147"/>
    </row>
    <row r="781" spans="1:17" x14ac:dyDescent="0.25">
      <c r="A781" s="22"/>
      <c r="D781" s="162"/>
      <c r="E781" s="117"/>
      <c r="F781" s="118"/>
      <c r="G781" s="119"/>
      <c r="H781" s="118"/>
      <c r="I781" s="119"/>
      <c r="J781" s="118"/>
      <c r="K781" s="119"/>
      <c r="L781" s="119"/>
      <c r="M781" s="147"/>
      <c r="N781" s="119"/>
      <c r="O781" s="119"/>
      <c r="P781" s="118"/>
      <c r="Q781" s="147"/>
    </row>
    <row r="782" spans="1:17" x14ac:dyDescent="0.25">
      <c r="A782" s="22"/>
      <c r="D782" s="162"/>
      <c r="E782" s="117"/>
      <c r="F782" s="118"/>
      <c r="G782" s="119"/>
      <c r="H782" s="118"/>
      <c r="I782" s="119"/>
      <c r="J782" s="118"/>
      <c r="K782" s="119"/>
      <c r="L782" s="119"/>
      <c r="M782" s="147"/>
      <c r="N782" s="119"/>
      <c r="O782" s="119"/>
      <c r="P782" s="118"/>
      <c r="Q782" s="147"/>
    </row>
    <row r="783" spans="1:17" x14ac:dyDescent="0.25">
      <c r="A783" s="22"/>
      <c r="D783" s="162"/>
      <c r="E783" s="117"/>
      <c r="F783" s="118"/>
      <c r="G783" s="119"/>
      <c r="H783" s="118"/>
      <c r="I783" s="119"/>
      <c r="J783" s="118"/>
      <c r="K783" s="119"/>
      <c r="L783" s="119"/>
      <c r="M783" s="147"/>
      <c r="N783" s="119"/>
      <c r="O783" s="119"/>
      <c r="P783" s="118"/>
      <c r="Q783" s="147"/>
    </row>
    <row r="784" spans="1:17" x14ac:dyDescent="0.25">
      <c r="A784" s="22"/>
      <c r="D784" s="162"/>
      <c r="E784" s="117"/>
      <c r="F784" s="118"/>
      <c r="G784" s="119"/>
      <c r="H784" s="118"/>
      <c r="I784" s="119"/>
      <c r="J784" s="118"/>
      <c r="K784" s="119"/>
      <c r="L784" s="119"/>
      <c r="M784" s="147"/>
      <c r="N784" s="119"/>
      <c r="O784" s="119"/>
      <c r="P784" s="118"/>
      <c r="Q784" s="147"/>
    </row>
    <row r="785" spans="1:17" x14ac:dyDescent="0.25">
      <c r="A785" s="22"/>
      <c r="D785" s="162"/>
      <c r="E785" s="117"/>
      <c r="F785" s="118"/>
      <c r="G785" s="119"/>
      <c r="H785" s="118"/>
      <c r="I785" s="119"/>
      <c r="J785" s="118"/>
      <c r="K785" s="119"/>
      <c r="L785" s="119"/>
      <c r="M785" s="147"/>
      <c r="N785" s="119"/>
      <c r="O785" s="119"/>
      <c r="P785" s="118"/>
      <c r="Q785" s="147"/>
    </row>
    <row r="786" spans="1:17" x14ac:dyDescent="0.25">
      <c r="A786" s="22"/>
      <c r="D786" s="162"/>
      <c r="E786" s="117"/>
      <c r="F786" s="118"/>
      <c r="G786" s="119"/>
      <c r="H786" s="118"/>
      <c r="I786" s="119"/>
      <c r="J786" s="118"/>
      <c r="K786" s="119"/>
      <c r="L786" s="119"/>
      <c r="M786" s="147"/>
      <c r="N786" s="119"/>
      <c r="O786" s="119"/>
      <c r="P786" s="118"/>
      <c r="Q786" s="147"/>
    </row>
    <row r="787" spans="1:17" x14ac:dyDescent="0.25">
      <c r="A787" s="22"/>
      <c r="D787" s="162"/>
      <c r="E787" s="117"/>
      <c r="F787" s="118"/>
      <c r="G787" s="119"/>
      <c r="H787" s="118"/>
      <c r="I787" s="119"/>
      <c r="J787" s="118"/>
      <c r="K787" s="119"/>
      <c r="L787" s="119"/>
      <c r="M787" s="147"/>
      <c r="N787" s="119"/>
      <c r="O787" s="119"/>
      <c r="P787" s="118"/>
      <c r="Q787" s="147"/>
    </row>
    <row r="788" spans="1:17" x14ac:dyDescent="0.25">
      <c r="A788" s="22"/>
      <c r="D788" s="162"/>
      <c r="E788" s="117"/>
      <c r="F788" s="118"/>
      <c r="G788" s="119"/>
      <c r="H788" s="118"/>
      <c r="I788" s="119"/>
      <c r="J788" s="118"/>
      <c r="K788" s="119"/>
      <c r="L788" s="119"/>
      <c r="M788" s="147"/>
      <c r="N788" s="119"/>
      <c r="O788" s="119"/>
      <c r="P788" s="118"/>
      <c r="Q788" s="147"/>
    </row>
    <row r="789" spans="1:17" x14ac:dyDescent="0.25">
      <c r="A789" s="22"/>
      <c r="D789" s="162"/>
      <c r="E789" s="117"/>
      <c r="F789" s="118"/>
      <c r="G789" s="119"/>
      <c r="H789" s="118"/>
      <c r="I789" s="119"/>
      <c r="J789" s="118"/>
      <c r="K789" s="119"/>
      <c r="L789" s="119"/>
      <c r="M789" s="147"/>
      <c r="N789" s="119"/>
      <c r="O789" s="119"/>
      <c r="P789" s="118"/>
      <c r="Q789" s="147"/>
    </row>
    <row r="790" spans="1:17" x14ac:dyDescent="0.25">
      <c r="A790" s="22"/>
      <c r="D790" s="162"/>
      <c r="E790" s="117"/>
      <c r="F790" s="118"/>
      <c r="G790" s="119"/>
      <c r="H790" s="118"/>
      <c r="I790" s="119"/>
      <c r="J790" s="118"/>
      <c r="K790" s="119"/>
      <c r="L790" s="119"/>
      <c r="M790" s="147"/>
      <c r="N790" s="119"/>
      <c r="O790" s="119"/>
      <c r="P790" s="118"/>
      <c r="Q790" s="147"/>
    </row>
    <row r="791" spans="1:17" x14ac:dyDescent="0.25">
      <c r="A791" s="22"/>
      <c r="D791" s="162"/>
      <c r="E791" s="117"/>
      <c r="F791" s="118"/>
      <c r="G791" s="119"/>
      <c r="H791" s="118"/>
      <c r="I791" s="119"/>
      <c r="J791" s="118"/>
      <c r="K791" s="119"/>
      <c r="L791" s="119"/>
      <c r="M791" s="147"/>
      <c r="N791" s="119"/>
      <c r="O791" s="119"/>
      <c r="P791" s="118"/>
      <c r="Q791" s="147"/>
    </row>
    <row r="792" spans="1:17" x14ac:dyDescent="0.25">
      <c r="A792" s="22"/>
      <c r="D792" s="162"/>
      <c r="E792" s="117"/>
      <c r="F792" s="118"/>
      <c r="G792" s="119"/>
      <c r="H792" s="118"/>
      <c r="I792" s="119"/>
      <c r="J792" s="118"/>
      <c r="K792" s="119"/>
      <c r="L792" s="119"/>
      <c r="M792" s="147"/>
      <c r="N792" s="119"/>
      <c r="O792" s="119"/>
      <c r="P792" s="118"/>
      <c r="Q792" s="147"/>
    </row>
    <row r="793" spans="1:17" x14ac:dyDescent="0.25">
      <c r="A793" s="22"/>
      <c r="D793" s="162"/>
      <c r="E793" s="117"/>
      <c r="F793" s="118"/>
      <c r="G793" s="119"/>
      <c r="H793" s="118"/>
      <c r="I793" s="119"/>
      <c r="J793" s="118"/>
      <c r="K793" s="119"/>
      <c r="L793" s="119"/>
      <c r="M793" s="147"/>
      <c r="N793" s="119"/>
      <c r="O793" s="119"/>
      <c r="P793" s="118"/>
      <c r="Q793" s="147"/>
    </row>
    <row r="794" spans="1:17" x14ac:dyDescent="0.25">
      <c r="A794" s="22"/>
      <c r="D794" s="162"/>
      <c r="E794" s="117"/>
      <c r="F794" s="118"/>
      <c r="G794" s="119"/>
      <c r="H794" s="118"/>
      <c r="I794" s="119"/>
      <c r="J794" s="118"/>
      <c r="K794" s="119"/>
      <c r="L794" s="119"/>
      <c r="M794" s="147"/>
      <c r="N794" s="119"/>
      <c r="O794" s="119"/>
      <c r="P794" s="118"/>
      <c r="Q794" s="147"/>
    </row>
    <row r="795" spans="1:17" x14ac:dyDescent="0.25">
      <c r="A795" s="22"/>
      <c r="D795" s="162"/>
      <c r="E795" s="117"/>
      <c r="F795" s="118"/>
      <c r="G795" s="119"/>
      <c r="H795" s="118"/>
      <c r="I795" s="119"/>
      <c r="J795" s="118"/>
      <c r="K795" s="119"/>
      <c r="L795" s="119"/>
      <c r="M795" s="147"/>
      <c r="N795" s="119"/>
      <c r="O795" s="119"/>
      <c r="P795" s="118"/>
      <c r="Q795" s="147"/>
    </row>
    <row r="796" spans="1:17" x14ac:dyDescent="0.25">
      <c r="A796" s="22"/>
      <c r="D796" s="162"/>
      <c r="E796" s="117"/>
      <c r="F796" s="118"/>
      <c r="G796" s="119"/>
      <c r="H796" s="118"/>
      <c r="I796" s="119"/>
      <c r="J796" s="118"/>
      <c r="K796" s="119"/>
      <c r="L796" s="119"/>
      <c r="M796" s="147"/>
      <c r="N796" s="119"/>
      <c r="O796" s="119"/>
      <c r="P796" s="118"/>
      <c r="Q796" s="147"/>
    </row>
    <row r="797" spans="1:17" x14ac:dyDescent="0.25">
      <c r="A797" s="22"/>
      <c r="D797" s="162"/>
      <c r="E797" s="117"/>
      <c r="F797" s="118"/>
      <c r="G797" s="119"/>
      <c r="H797" s="118"/>
      <c r="I797" s="119"/>
      <c r="J797" s="118"/>
      <c r="K797" s="119"/>
      <c r="L797" s="119"/>
      <c r="M797" s="147"/>
      <c r="N797" s="119"/>
      <c r="O797" s="119"/>
      <c r="P797" s="118"/>
      <c r="Q797" s="147"/>
    </row>
    <row r="798" spans="1:17" x14ac:dyDescent="0.25">
      <c r="A798" s="22"/>
      <c r="D798" s="162"/>
      <c r="E798" s="117"/>
      <c r="F798" s="118"/>
      <c r="G798" s="119"/>
      <c r="H798" s="118"/>
      <c r="I798" s="119"/>
      <c r="J798" s="118"/>
      <c r="K798" s="119"/>
      <c r="L798" s="119"/>
      <c r="M798" s="147"/>
      <c r="N798" s="119"/>
      <c r="O798" s="119"/>
      <c r="P798" s="118"/>
      <c r="Q798" s="147"/>
    </row>
    <row r="799" spans="1:17" x14ac:dyDescent="0.25">
      <c r="A799" s="22"/>
      <c r="D799" s="162"/>
      <c r="E799" s="117"/>
      <c r="F799" s="118"/>
      <c r="G799" s="119"/>
      <c r="H799" s="118"/>
      <c r="I799" s="119"/>
      <c r="J799" s="118"/>
      <c r="K799" s="119"/>
      <c r="L799" s="119"/>
      <c r="M799" s="147"/>
      <c r="N799" s="119"/>
      <c r="O799" s="119"/>
      <c r="P799" s="118"/>
      <c r="Q799" s="147"/>
    </row>
    <row r="800" spans="1:17" x14ac:dyDescent="0.25">
      <c r="A800" s="22"/>
      <c r="D800" s="162"/>
      <c r="E800" s="117"/>
      <c r="F800" s="118"/>
      <c r="G800" s="119"/>
      <c r="H800" s="118"/>
      <c r="I800" s="119"/>
      <c r="J800" s="118"/>
      <c r="K800" s="119"/>
      <c r="L800" s="119"/>
      <c r="M800" s="147"/>
      <c r="N800" s="119"/>
      <c r="O800" s="119"/>
      <c r="P800" s="118"/>
      <c r="Q800" s="147"/>
    </row>
    <row r="801" spans="1:17" x14ac:dyDescent="0.25">
      <c r="A801" s="22"/>
      <c r="D801" s="162"/>
      <c r="E801" s="117"/>
      <c r="F801" s="118"/>
      <c r="G801" s="119"/>
      <c r="H801" s="118"/>
      <c r="I801" s="119"/>
      <c r="J801" s="118"/>
      <c r="K801" s="119"/>
      <c r="L801" s="119"/>
      <c r="M801" s="147"/>
      <c r="N801" s="119"/>
      <c r="O801" s="119"/>
      <c r="P801" s="118"/>
      <c r="Q801" s="147"/>
    </row>
    <row r="802" spans="1:17" x14ac:dyDescent="0.25">
      <c r="A802" s="22"/>
      <c r="D802" s="162"/>
      <c r="E802" s="117"/>
      <c r="F802" s="118"/>
      <c r="G802" s="119"/>
      <c r="H802" s="118"/>
      <c r="I802" s="119"/>
      <c r="J802" s="118"/>
      <c r="K802" s="119"/>
      <c r="L802" s="119"/>
      <c r="M802" s="147"/>
      <c r="N802" s="119"/>
      <c r="O802" s="119"/>
      <c r="P802" s="118"/>
      <c r="Q802" s="147"/>
    </row>
    <row r="803" spans="1:17" x14ac:dyDescent="0.25">
      <c r="A803" s="22"/>
      <c r="D803" s="162"/>
      <c r="E803" s="117"/>
      <c r="F803" s="118"/>
      <c r="G803" s="119"/>
      <c r="H803" s="118"/>
      <c r="I803" s="119"/>
      <c r="J803" s="118"/>
      <c r="K803" s="119"/>
      <c r="L803" s="119"/>
      <c r="M803" s="147"/>
      <c r="N803" s="119"/>
      <c r="O803" s="119"/>
      <c r="P803" s="118"/>
      <c r="Q803" s="147"/>
    </row>
    <row r="804" spans="1:17" x14ac:dyDescent="0.25">
      <c r="A804" s="22"/>
      <c r="D804" s="162"/>
      <c r="E804" s="117"/>
      <c r="F804" s="118"/>
      <c r="G804" s="119"/>
      <c r="H804" s="118"/>
      <c r="I804" s="119"/>
      <c r="J804" s="118"/>
      <c r="K804" s="119"/>
      <c r="L804" s="119"/>
      <c r="M804" s="147"/>
      <c r="N804" s="119"/>
      <c r="O804" s="119"/>
      <c r="P804" s="118"/>
      <c r="Q804" s="147"/>
    </row>
    <row r="805" spans="1:17" x14ac:dyDescent="0.25">
      <c r="A805" s="22"/>
      <c r="D805" s="162"/>
      <c r="E805" s="117"/>
      <c r="F805" s="118"/>
      <c r="G805" s="119"/>
      <c r="H805" s="118"/>
      <c r="I805" s="119"/>
      <c r="J805" s="118"/>
      <c r="K805" s="119"/>
      <c r="L805" s="119"/>
      <c r="M805" s="147"/>
      <c r="N805" s="119"/>
      <c r="O805" s="119"/>
      <c r="P805" s="118"/>
      <c r="Q805" s="147"/>
    </row>
    <row r="806" spans="1:17" x14ac:dyDescent="0.25">
      <c r="A806" s="22"/>
      <c r="D806" s="162"/>
      <c r="E806" s="117"/>
      <c r="F806" s="118"/>
      <c r="G806" s="119"/>
      <c r="H806" s="118"/>
      <c r="I806" s="119"/>
      <c r="J806" s="118"/>
      <c r="K806" s="119"/>
      <c r="L806" s="119"/>
      <c r="M806" s="147"/>
      <c r="N806" s="119"/>
      <c r="O806" s="119"/>
      <c r="P806" s="118"/>
      <c r="Q806" s="147"/>
    </row>
    <row r="807" spans="1:17" x14ac:dyDescent="0.25">
      <c r="A807" s="22"/>
      <c r="D807" s="162"/>
      <c r="E807" s="117"/>
      <c r="F807" s="118"/>
      <c r="G807" s="119"/>
      <c r="H807" s="118"/>
      <c r="I807" s="119"/>
      <c r="J807" s="118"/>
      <c r="K807" s="119"/>
      <c r="L807" s="119"/>
      <c r="M807" s="147"/>
      <c r="N807" s="119"/>
      <c r="O807" s="119"/>
      <c r="P807" s="118"/>
      <c r="Q807" s="147"/>
    </row>
    <row r="808" spans="1:17" x14ac:dyDescent="0.25">
      <c r="A808" s="22"/>
      <c r="D808" s="162"/>
      <c r="E808" s="117"/>
      <c r="F808" s="118"/>
      <c r="G808" s="119"/>
      <c r="H808" s="118"/>
      <c r="I808" s="119"/>
      <c r="J808" s="118"/>
      <c r="K808" s="119"/>
      <c r="L808" s="119"/>
      <c r="M808" s="147"/>
      <c r="N808" s="119"/>
      <c r="O808" s="119"/>
      <c r="P808" s="118"/>
      <c r="Q808" s="147"/>
    </row>
    <row r="809" spans="1:17" x14ac:dyDescent="0.25">
      <c r="A809" s="22"/>
      <c r="D809" s="162"/>
      <c r="E809" s="117"/>
      <c r="F809" s="118"/>
      <c r="G809" s="119"/>
      <c r="H809" s="118"/>
      <c r="I809" s="119"/>
      <c r="J809" s="118"/>
      <c r="K809" s="119"/>
      <c r="L809" s="119"/>
      <c r="M809" s="147"/>
      <c r="N809" s="119"/>
      <c r="O809" s="119"/>
      <c r="P809" s="118"/>
      <c r="Q809" s="147"/>
    </row>
    <row r="810" spans="1:17" x14ac:dyDescent="0.25">
      <c r="A810" s="22"/>
      <c r="D810" s="162"/>
      <c r="E810" s="117"/>
      <c r="F810" s="118"/>
      <c r="G810" s="119"/>
      <c r="H810" s="118"/>
      <c r="I810" s="119"/>
      <c r="J810" s="118"/>
      <c r="K810" s="119"/>
      <c r="L810" s="119"/>
      <c r="M810" s="147"/>
      <c r="N810" s="119"/>
      <c r="O810" s="119"/>
      <c r="P810" s="118"/>
      <c r="Q810" s="147"/>
    </row>
    <row r="811" spans="1:17" x14ac:dyDescent="0.25">
      <c r="A811" s="22"/>
      <c r="D811" s="162"/>
      <c r="E811" s="117"/>
      <c r="F811" s="118"/>
      <c r="G811" s="119"/>
      <c r="H811" s="118"/>
      <c r="I811" s="119"/>
      <c r="J811" s="118"/>
      <c r="K811" s="119"/>
      <c r="L811" s="119"/>
      <c r="M811" s="147"/>
      <c r="N811" s="119"/>
      <c r="O811" s="119"/>
      <c r="P811" s="118"/>
      <c r="Q811" s="147"/>
    </row>
    <row r="812" spans="1:17" x14ac:dyDescent="0.25">
      <c r="A812" s="22"/>
      <c r="D812" s="162"/>
      <c r="E812" s="117"/>
      <c r="F812" s="118"/>
      <c r="G812" s="119"/>
      <c r="H812" s="118"/>
      <c r="I812" s="119"/>
      <c r="J812" s="118"/>
      <c r="K812" s="119"/>
      <c r="L812" s="119"/>
      <c r="M812" s="147"/>
      <c r="N812" s="119"/>
      <c r="O812" s="119"/>
      <c r="P812" s="118"/>
      <c r="Q812" s="147"/>
    </row>
    <row r="813" spans="1:17" x14ac:dyDescent="0.25">
      <c r="A813" s="22"/>
      <c r="D813" s="162"/>
      <c r="E813" s="117"/>
      <c r="F813" s="118"/>
      <c r="G813" s="119"/>
      <c r="H813" s="118"/>
      <c r="I813" s="119"/>
      <c r="J813" s="118"/>
      <c r="K813" s="119"/>
      <c r="L813" s="119"/>
      <c r="M813" s="147"/>
      <c r="N813" s="119"/>
      <c r="O813" s="119"/>
      <c r="P813" s="118"/>
      <c r="Q813" s="147"/>
    </row>
    <row r="814" spans="1:17" x14ac:dyDescent="0.25">
      <c r="A814" s="22"/>
      <c r="D814" s="162"/>
      <c r="E814" s="117"/>
      <c r="F814" s="118"/>
      <c r="G814" s="119"/>
      <c r="H814" s="118"/>
      <c r="I814" s="119"/>
      <c r="J814" s="118"/>
      <c r="K814" s="119"/>
      <c r="L814" s="119"/>
      <c r="M814" s="147"/>
      <c r="N814" s="119"/>
      <c r="O814" s="119"/>
      <c r="P814" s="118"/>
      <c r="Q814" s="147"/>
    </row>
    <row r="815" spans="1:17" x14ac:dyDescent="0.25">
      <c r="A815" s="22"/>
      <c r="D815" s="162"/>
      <c r="E815" s="117"/>
      <c r="F815" s="118"/>
      <c r="G815" s="119"/>
      <c r="H815" s="118"/>
      <c r="I815" s="119"/>
      <c r="J815" s="118"/>
      <c r="K815" s="119"/>
      <c r="L815" s="119"/>
      <c r="M815" s="147"/>
      <c r="N815" s="119"/>
      <c r="O815" s="119"/>
      <c r="P815" s="118"/>
      <c r="Q815" s="147"/>
    </row>
    <row r="816" spans="1:17" x14ac:dyDescent="0.25">
      <c r="A816" s="22"/>
      <c r="D816" s="162"/>
      <c r="E816" s="117"/>
      <c r="F816" s="118"/>
      <c r="G816" s="119"/>
      <c r="H816" s="118"/>
      <c r="I816" s="119"/>
      <c r="J816" s="118"/>
      <c r="K816" s="119"/>
      <c r="L816" s="119"/>
      <c r="M816" s="147"/>
      <c r="N816" s="119"/>
      <c r="O816" s="119"/>
      <c r="P816" s="118"/>
      <c r="Q816" s="147"/>
    </row>
    <row r="817" spans="1:17" x14ac:dyDescent="0.25">
      <c r="A817" s="22"/>
      <c r="D817" s="162"/>
      <c r="E817" s="117"/>
      <c r="F817" s="118"/>
      <c r="G817" s="119"/>
      <c r="H817" s="118"/>
      <c r="I817" s="119"/>
      <c r="J817" s="118"/>
      <c r="K817" s="119"/>
      <c r="L817" s="119"/>
      <c r="M817" s="147"/>
      <c r="N817" s="119"/>
      <c r="O817" s="119"/>
      <c r="P817" s="118"/>
      <c r="Q817" s="147"/>
    </row>
    <row r="818" spans="1:17" x14ac:dyDescent="0.25">
      <c r="A818" s="22"/>
      <c r="D818" s="162"/>
      <c r="E818" s="117"/>
      <c r="F818" s="118"/>
      <c r="G818" s="119"/>
      <c r="H818" s="118"/>
      <c r="I818" s="119"/>
      <c r="J818" s="118"/>
      <c r="K818" s="119"/>
      <c r="L818" s="119"/>
      <c r="M818" s="147"/>
      <c r="N818" s="119"/>
      <c r="O818" s="119"/>
      <c r="P818" s="118"/>
      <c r="Q818" s="147"/>
    </row>
    <row r="819" spans="1:17" x14ac:dyDescent="0.25">
      <c r="A819" s="22"/>
      <c r="D819" s="162"/>
      <c r="E819" s="117"/>
      <c r="F819" s="118"/>
      <c r="G819" s="119"/>
      <c r="H819" s="118"/>
      <c r="I819" s="119"/>
      <c r="J819" s="118"/>
      <c r="K819" s="119"/>
      <c r="L819" s="119"/>
      <c r="M819" s="147"/>
      <c r="N819" s="119"/>
      <c r="O819" s="119"/>
      <c r="P819" s="118"/>
      <c r="Q819" s="147"/>
    </row>
    <row r="820" spans="1:17" x14ac:dyDescent="0.25">
      <c r="A820" s="22"/>
      <c r="D820" s="162"/>
      <c r="E820" s="117"/>
      <c r="F820" s="118"/>
      <c r="G820" s="119"/>
      <c r="H820" s="118"/>
      <c r="I820" s="119"/>
      <c r="J820" s="118"/>
      <c r="K820" s="119"/>
      <c r="L820" s="119"/>
      <c r="M820" s="147"/>
      <c r="N820" s="119"/>
      <c r="O820" s="119"/>
      <c r="P820" s="118"/>
      <c r="Q820" s="147"/>
    </row>
    <row r="821" spans="1:17" x14ac:dyDescent="0.25">
      <c r="A821" s="22"/>
      <c r="D821" s="162"/>
      <c r="E821" s="117"/>
      <c r="F821" s="118"/>
      <c r="G821" s="119"/>
      <c r="H821" s="118"/>
      <c r="I821" s="119"/>
      <c r="J821" s="118"/>
      <c r="K821" s="119"/>
      <c r="L821" s="119"/>
      <c r="M821" s="147"/>
      <c r="N821" s="119"/>
      <c r="O821" s="119"/>
      <c r="P821" s="118"/>
      <c r="Q821" s="147"/>
    </row>
    <row r="822" spans="1:17" x14ac:dyDescent="0.25">
      <c r="A822" s="22"/>
      <c r="D822" s="162"/>
      <c r="E822" s="117"/>
      <c r="F822" s="118"/>
      <c r="G822" s="119"/>
      <c r="H822" s="118"/>
      <c r="I822" s="119"/>
      <c r="J822" s="118"/>
      <c r="K822" s="119"/>
      <c r="L822" s="119"/>
      <c r="M822" s="147"/>
      <c r="N822" s="119"/>
      <c r="O822" s="119"/>
      <c r="P822" s="118"/>
      <c r="Q822" s="147"/>
    </row>
    <row r="823" spans="1:17" x14ac:dyDescent="0.25">
      <c r="A823" s="22"/>
      <c r="D823" s="162"/>
      <c r="E823" s="117"/>
      <c r="F823" s="118"/>
      <c r="G823" s="119"/>
      <c r="H823" s="118"/>
      <c r="I823" s="119"/>
      <c r="J823" s="118"/>
      <c r="K823" s="119"/>
      <c r="L823" s="119"/>
      <c r="M823" s="147"/>
      <c r="N823" s="119"/>
      <c r="O823" s="119"/>
      <c r="P823" s="118"/>
      <c r="Q823" s="147"/>
    </row>
    <row r="824" spans="1:17" x14ac:dyDescent="0.25">
      <c r="A824" s="22"/>
      <c r="D824" s="162"/>
      <c r="E824" s="117"/>
      <c r="F824" s="118"/>
      <c r="G824" s="119"/>
      <c r="H824" s="118"/>
      <c r="I824" s="119"/>
      <c r="J824" s="118"/>
      <c r="K824" s="119"/>
      <c r="L824" s="119"/>
      <c r="M824" s="147"/>
      <c r="N824" s="119"/>
      <c r="O824" s="119"/>
      <c r="P824" s="118"/>
      <c r="Q824" s="147"/>
    </row>
    <row r="825" spans="1:17" x14ac:dyDescent="0.25">
      <c r="A825" s="22"/>
      <c r="D825" s="162"/>
      <c r="E825" s="117"/>
      <c r="F825" s="118"/>
      <c r="G825" s="119"/>
      <c r="H825" s="118"/>
      <c r="I825" s="119"/>
      <c r="J825" s="118"/>
      <c r="K825" s="119"/>
      <c r="L825" s="119"/>
      <c r="M825" s="147"/>
      <c r="N825" s="119"/>
      <c r="O825" s="119"/>
      <c r="P825" s="118"/>
      <c r="Q825" s="147"/>
    </row>
    <row r="826" spans="1:17" x14ac:dyDescent="0.25">
      <c r="A826" s="22"/>
      <c r="D826" s="162"/>
      <c r="E826" s="117"/>
      <c r="F826" s="118"/>
      <c r="G826" s="119"/>
      <c r="H826" s="118"/>
      <c r="I826" s="119"/>
      <c r="J826" s="118"/>
      <c r="K826" s="119"/>
      <c r="L826" s="119"/>
      <c r="M826" s="147"/>
      <c r="N826" s="119"/>
      <c r="O826" s="119"/>
      <c r="P826" s="118"/>
      <c r="Q826" s="147"/>
    </row>
    <row r="827" spans="1:17" x14ac:dyDescent="0.25">
      <c r="A827" s="22"/>
      <c r="D827" s="162"/>
      <c r="E827" s="117"/>
      <c r="F827" s="118"/>
      <c r="G827" s="119"/>
      <c r="H827" s="118"/>
      <c r="I827" s="119"/>
      <c r="J827" s="118"/>
      <c r="K827" s="119"/>
      <c r="L827" s="119"/>
      <c r="M827" s="147"/>
      <c r="N827" s="119"/>
      <c r="O827" s="119"/>
      <c r="P827" s="118"/>
      <c r="Q827" s="147"/>
    </row>
    <row r="828" spans="1:17" x14ac:dyDescent="0.25">
      <c r="A828" s="22"/>
      <c r="D828" s="162"/>
      <c r="E828" s="117"/>
      <c r="F828" s="118"/>
      <c r="G828" s="119"/>
      <c r="H828" s="118"/>
      <c r="I828" s="119"/>
      <c r="J828" s="118"/>
      <c r="K828" s="119"/>
      <c r="L828" s="119"/>
      <c r="M828" s="147"/>
      <c r="N828" s="119"/>
      <c r="O828" s="119"/>
      <c r="P828" s="118"/>
      <c r="Q828" s="147"/>
    </row>
    <row r="829" spans="1:17" x14ac:dyDescent="0.25">
      <c r="A829" s="22"/>
      <c r="D829" s="162"/>
      <c r="E829" s="117"/>
      <c r="F829" s="118"/>
      <c r="G829" s="119"/>
      <c r="H829" s="118"/>
      <c r="I829" s="119"/>
      <c r="J829" s="118"/>
      <c r="K829" s="119"/>
      <c r="L829" s="119"/>
      <c r="M829" s="147"/>
      <c r="N829" s="119"/>
      <c r="O829" s="119"/>
      <c r="P829" s="118"/>
      <c r="Q829" s="147"/>
    </row>
    <row r="830" spans="1:17" x14ac:dyDescent="0.25">
      <c r="A830" s="22"/>
      <c r="D830" s="162"/>
      <c r="E830" s="117"/>
      <c r="F830" s="118"/>
      <c r="G830" s="119"/>
      <c r="H830" s="118"/>
      <c r="I830" s="119"/>
      <c r="J830" s="118"/>
      <c r="K830" s="119"/>
      <c r="L830" s="119"/>
      <c r="M830" s="147"/>
      <c r="N830" s="119"/>
      <c r="O830" s="119"/>
      <c r="P830" s="118"/>
      <c r="Q830" s="147"/>
    </row>
    <row r="831" spans="1:17" x14ac:dyDescent="0.25">
      <c r="A831" s="22"/>
      <c r="D831" s="162"/>
      <c r="E831" s="117"/>
      <c r="F831" s="118"/>
      <c r="G831" s="119"/>
      <c r="H831" s="118"/>
      <c r="I831" s="119"/>
      <c r="J831" s="118"/>
      <c r="K831" s="119"/>
      <c r="L831" s="119"/>
      <c r="M831" s="147"/>
      <c r="N831" s="119"/>
      <c r="O831" s="119"/>
      <c r="P831" s="118"/>
      <c r="Q831" s="147"/>
    </row>
    <row r="832" spans="1:17" x14ac:dyDescent="0.25">
      <c r="A832" s="22"/>
      <c r="D832" s="162"/>
      <c r="E832" s="117"/>
      <c r="F832" s="118"/>
      <c r="G832" s="119"/>
      <c r="H832" s="118"/>
      <c r="I832" s="119"/>
      <c r="J832" s="118"/>
      <c r="K832" s="119"/>
      <c r="L832" s="119"/>
      <c r="M832" s="147"/>
      <c r="N832" s="119"/>
      <c r="O832" s="119"/>
      <c r="P832" s="118"/>
      <c r="Q832" s="147"/>
    </row>
    <row r="833" spans="1:17" x14ac:dyDescent="0.25">
      <c r="A833" s="22"/>
      <c r="D833" s="162"/>
      <c r="E833" s="117"/>
      <c r="F833" s="118"/>
      <c r="G833" s="119"/>
      <c r="H833" s="118"/>
      <c r="I833" s="119"/>
      <c r="J833" s="118"/>
      <c r="K833" s="119"/>
      <c r="L833" s="119"/>
      <c r="M833" s="147"/>
      <c r="N833" s="119"/>
      <c r="O833" s="119"/>
      <c r="P833" s="118"/>
      <c r="Q833" s="147"/>
    </row>
    <row r="834" spans="1:17" x14ac:dyDescent="0.25">
      <c r="A834" s="22"/>
      <c r="D834" s="162"/>
      <c r="E834" s="117"/>
      <c r="F834" s="118"/>
      <c r="G834" s="119"/>
      <c r="H834" s="118"/>
      <c r="I834" s="119"/>
      <c r="J834" s="118"/>
      <c r="K834" s="119"/>
      <c r="L834" s="119"/>
      <c r="M834" s="147"/>
      <c r="N834" s="119"/>
      <c r="O834" s="119"/>
      <c r="P834" s="118"/>
      <c r="Q834" s="147"/>
    </row>
    <row r="835" spans="1:17" x14ac:dyDescent="0.25">
      <c r="A835" s="22"/>
      <c r="D835" s="162"/>
      <c r="E835" s="117"/>
      <c r="F835" s="118"/>
      <c r="G835" s="119"/>
      <c r="H835" s="118"/>
      <c r="I835" s="119"/>
      <c r="J835" s="118"/>
      <c r="K835" s="119"/>
      <c r="L835" s="119"/>
      <c r="M835" s="147"/>
      <c r="N835" s="119"/>
      <c r="O835" s="119"/>
      <c r="P835" s="118"/>
      <c r="Q835" s="147"/>
    </row>
    <row r="836" spans="1:17" x14ac:dyDescent="0.25">
      <c r="A836" s="22"/>
      <c r="D836" s="162"/>
      <c r="E836" s="117"/>
      <c r="F836" s="118"/>
      <c r="G836" s="119"/>
      <c r="H836" s="118"/>
      <c r="I836" s="119"/>
      <c r="J836" s="118"/>
      <c r="K836" s="119"/>
      <c r="L836" s="119"/>
      <c r="M836" s="147"/>
      <c r="N836" s="119"/>
      <c r="O836" s="119"/>
      <c r="P836" s="118"/>
      <c r="Q836" s="147"/>
    </row>
    <row r="837" spans="1:17" x14ac:dyDescent="0.25">
      <c r="A837" s="22"/>
      <c r="D837" s="162"/>
      <c r="E837" s="117"/>
      <c r="F837" s="118"/>
      <c r="G837" s="119"/>
      <c r="H837" s="118"/>
      <c r="I837" s="119"/>
      <c r="J837" s="118"/>
      <c r="K837" s="119"/>
      <c r="L837" s="119"/>
      <c r="M837" s="147"/>
      <c r="N837" s="119"/>
      <c r="O837" s="119"/>
      <c r="P837" s="118"/>
      <c r="Q837" s="147"/>
    </row>
    <row r="838" spans="1:17" x14ac:dyDescent="0.25">
      <c r="A838" s="22"/>
      <c r="D838" s="162"/>
      <c r="E838" s="117"/>
      <c r="F838" s="118"/>
      <c r="G838" s="119"/>
      <c r="H838" s="118"/>
      <c r="I838" s="119"/>
      <c r="J838" s="118"/>
      <c r="K838" s="119"/>
      <c r="L838" s="119"/>
      <c r="M838" s="147"/>
      <c r="N838" s="119"/>
      <c r="O838" s="119"/>
      <c r="P838" s="118"/>
      <c r="Q838" s="147"/>
    </row>
    <row r="839" spans="1:17" x14ac:dyDescent="0.25">
      <c r="A839" s="22"/>
      <c r="D839" s="162"/>
      <c r="E839" s="117"/>
      <c r="F839" s="118"/>
      <c r="G839" s="119"/>
      <c r="H839" s="118"/>
      <c r="I839" s="119"/>
      <c r="J839" s="118"/>
      <c r="K839" s="119"/>
      <c r="L839" s="119"/>
      <c r="M839" s="147"/>
      <c r="N839" s="119"/>
      <c r="O839" s="119"/>
      <c r="P839" s="118"/>
      <c r="Q839" s="147"/>
    </row>
    <row r="840" spans="1:17" x14ac:dyDescent="0.25">
      <c r="A840" s="22"/>
      <c r="D840" s="162"/>
      <c r="E840" s="117"/>
      <c r="F840" s="118"/>
      <c r="G840" s="119"/>
      <c r="H840" s="118"/>
      <c r="I840" s="119"/>
      <c r="J840" s="118"/>
      <c r="K840" s="119"/>
      <c r="L840" s="119"/>
      <c r="M840" s="147"/>
      <c r="N840" s="119"/>
      <c r="O840" s="119"/>
      <c r="P840" s="118"/>
      <c r="Q840" s="147"/>
    </row>
    <row r="841" spans="1:17" x14ac:dyDescent="0.25">
      <c r="A841" s="22"/>
      <c r="D841" s="162"/>
      <c r="E841" s="117"/>
      <c r="F841" s="118"/>
      <c r="G841" s="119"/>
      <c r="H841" s="118"/>
      <c r="I841" s="119"/>
      <c r="J841" s="118"/>
      <c r="K841" s="119"/>
      <c r="L841" s="119"/>
      <c r="M841" s="147"/>
      <c r="N841" s="119"/>
      <c r="O841" s="119"/>
      <c r="P841" s="118"/>
      <c r="Q841" s="147"/>
    </row>
    <row r="842" spans="1:17" x14ac:dyDescent="0.25">
      <c r="A842" s="22"/>
      <c r="D842" s="162"/>
      <c r="E842" s="117"/>
      <c r="F842" s="118"/>
      <c r="G842" s="119"/>
      <c r="H842" s="118"/>
      <c r="I842" s="119"/>
      <c r="J842" s="118"/>
      <c r="K842" s="119"/>
      <c r="L842" s="119"/>
      <c r="M842" s="147"/>
      <c r="N842" s="119"/>
      <c r="O842" s="119"/>
      <c r="P842" s="118"/>
      <c r="Q842" s="147"/>
    </row>
    <row r="843" spans="1:17" x14ac:dyDescent="0.25">
      <c r="A843" s="22"/>
      <c r="D843" s="162"/>
      <c r="E843" s="117"/>
      <c r="F843" s="118"/>
      <c r="G843" s="119"/>
      <c r="H843" s="118"/>
      <c r="I843" s="119"/>
      <c r="J843" s="118"/>
      <c r="K843" s="119"/>
      <c r="L843" s="119"/>
      <c r="M843" s="147"/>
      <c r="N843" s="119"/>
      <c r="O843" s="119"/>
      <c r="P843" s="118"/>
      <c r="Q843" s="147"/>
    </row>
    <row r="844" spans="1:17" x14ac:dyDescent="0.25">
      <c r="A844" s="22"/>
      <c r="D844" s="162"/>
      <c r="E844" s="117"/>
      <c r="F844" s="118"/>
      <c r="G844" s="119"/>
      <c r="H844" s="118"/>
      <c r="I844" s="119"/>
      <c r="J844" s="118"/>
      <c r="K844" s="119"/>
      <c r="L844" s="119"/>
      <c r="M844" s="147"/>
      <c r="N844" s="119"/>
      <c r="O844" s="119"/>
      <c r="P844" s="118"/>
      <c r="Q844" s="147"/>
    </row>
    <row r="845" spans="1:17" x14ac:dyDescent="0.25">
      <c r="A845" s="22"/>
      <c r="D845" s="162"/>
      <c r="E845" s="117"/>
      <c r="F845" s="118"/>
      <c r="G845" s="119"/>
      <c r="H845" s="118"/>
      <c r="I845" s="119"/>
      <c r="J845" s="118"/>
      <c r="K845" s="119"/>
      <c r="L845" s="119"/>
      <c r="M845" s="147"/>
      <c r="N845" s="119"/>
      <c r="O845" s="119"/>
      <c r="P845" s="118"/>
      <c r="Q845" s="147"/>
    </row>
    <row r="846" spans="1:17" x14ac:dyDescent="0.25">
      <c r="A846" s="22"/>
      <c r="D846" s="162"/>
      <c r="E846" s="117"/>
      <c r="F846" s="118"/>
      <c r="G846" s="119"/>
      <c r="H846" s="118"/>
      <c r="I846" s="119"/>
      <c r="J846" s="118"/>
      <c r="K846" s="119"/>
      <c r="L846" s="119"/>
      <c r="M846" s="147"/>
      <c r="N846" s="119"/>
      <c r="O846" s="119"/>
      <c r="P846" s="118"/>
      <c r="Q846" s="147"/>
    </row>
    <row r="847" spans="1:17" x14ac:dyDescent="0.25">
      <c r="A847" s="22"/>
      <c r="D847" s="162"/>
      <c r="E847" s="117"/>
      <c r="F847" s="118"/>
      <c r="G847" s="119"/>
      <c r="H847" s="118"/>
      <c r="I847" s="119"/>
      <c r="J847" s="118"/>
      <c r="K847" s="119"/>
      <c r="L847" s="119"/>
      <c r="M847" s="147"/>
      <c r="N847" s="119"/>
      <c r="O847" s="119"/>
      <c r="P847" s="118"/>
      <c r="Q847" s="147"/>
    </row>
    <row r="848" spans="1:17" x14ac:dyDescent="0.25">
      <c r="A848" s="22"/>
      <c r="D848" s="162"/>
      <c r="E848" s="117"/>
      <c r="F848" s="118"/>
      <c r="G848" s="119"/>
      <c r="H848" s="118"/>
      <c r="I848" s="119"/>
      <c r="J848" s="118"/>
      <c r="K848" s="119"/>
      <c r="L848" s="119"/>
      <c r="M848" s="147"/>
      <c r="N848" s="119"/>
      <c r="O848" s="119"/>
      <c r="P848" s="118"/>
      <c r="Q848" s="147"/>
    </row>
    <row r="849" spans="1:17" x14ac:dyDescent="0.25">
      <c r="A849" s="22"/>
      <c r="D849" s="162"/>
      <c r="E849" s="117"/>
      <c r="F849" s="118"/>
      <c r="G849" s="119"/>
      <c r="H849" s="118"/>
      <c r="I849" s="119"/>
      <c r="J849" s="118"/>
      <c r="K849" s="119"/>
      <c r="L849" s="119"/>
      <c r="M849" s="147"/>
      <c r="N849" s="119"/>
      <c r="O849" s="119"/>
      <c r="P849" s="118"/>
      <c r="Q849" s="147"/>
    </row>
    <row r="850" spans="1:17" x14ac:dyDescent="0.25">
      <c r="A850" s="22"/>
      <c r="D850" s="162"/>
      <c r="E850" s="117"/>
      <c r="F850" s="118"/>
      <c r="G850" s="119"/>
      <c r="H850" s="118"/>
      <c r="I850" s="119"/>
      <c r="J850" s="118"/>
      <c r="K850" s="119"/>
      <c r="L850" s="119"/>
      <c r="M850" s="147"/>
      <c r="N850" s="119"/>
      <c r="O850" s="119"/>
      <c r="P850" s="118"/>
      <c r="Q850" s="147"/>
    </row>
    <row r="851" spans="1:17" x14ac:dyDescent="0.25">
      <c r="A851" s="22"/>
      <c r="D851" s="162"/>
      <c r="E851" s="117"/>
      <c r="F851" s="118"/>
      <c r="G851" s="119"/>
      <c r="H851" s="118"/>
      <c r="I851" s="119"/>
      <c r="J851" s="118"/>
      <c r="K851" s="119"/>
      <c r="L851" s="119"/>
      <c r="M851" s="147"/>
      <c r="N851" s="119"/>
      <c r="O851" s="119"/>
      <c r="P851" s="118"/>
      <c r="Q851" s="147"/>
    </row>
    <row r="852" spans="1:17" x14ac:dyDescent="0.25">
      <c r="A852" s="22"/>
      <c r="D852" s="162"/>
      <c r="E852" s="117"/>
      <c r="F852" s="118"/>
      <c r="G852" s="119"/>
      <c r="H852" s="118"/>
      <c r="I852" s="119"/>
      <c r="J852" s="118"/>
      <c r="K852" s="119"/>
      <c r="L852" s="119"/>
      <c r="M852" s="147"/>
      <c r="N852" s="119"/>
      <c r="O852" s="119"/>
      <c r="P852" s="118"/>
      <c r="Q852" s="147"/>
    </row>
    <row r="853" spans="1:17" x14ac:dyDescent="0.25">
      <c r="A853" s="22"/>
      <c r="D853" s="162"/>
      <c r="E853" s="117"/>
      <c r="F853" s="118"/>
      <c r="G853" s="119"/>
      <c r="H853" s="118"/>
      <c r="I853" s="119"/>
      <c r="J853" s="118"/>
      <c r="K853" s="119"/>
      <c r="L853" s="119"/>
      <c r="M853" s="147"/>
      <c r="N853" s="119"/>
      <c r="O853" s="119"/>
      <c r="P853" s="118"/>
      <c r="Q853" s="147"/>
    </row>
    <row r="854" spans="1:17" x14ac:dyDescent="0.25">
      <c r="A854" s="22"/>
      <c r="D854" s="162"/>
      <c r="E854" s="117"/>
      <c r="F854" s="118"/>
      <c r="G854" s="119"/>
      <c r="H854" s="118"/>
      <c r="I854" s="119"/>
      <c r="J854" s="118"/>
      <c r="K854" s="119"/>
      <c r="L854" s="119"/>
      <c r="M854" s="147"/>
      <c r="N854" s="119"/>
      <c r="O854" s="119"/>
      <c r="P854" s="118"/>
      <c r="Q854" s="147"/>
    </row>
    <row r="855" spans="1:17" x14ac:dyDescent="0.25">
      <c r="A855" s="22"/>
      <c r="D855" s="162"/>
      <c r="E855" s="117"/>
      <c r="F855" s="118"/>
      <c r="G855" s="119"/>
      <c r="H855" s="118"/>
      <c r="I855" s="119"/>
      <c r="J855" s="118"/>
      <c r="K855" s="119"/>
      <c r="L855" s="119"/>
      <c r="M855" s="147"/>
      <c r="N855" s="119"/>
      <c r="O855" s="119"/>
      <c r="P855" s="118"/>
      <c r="Q855" s="147"/>
    </row>
    <row r="856" spans="1:17" x14ac:dyDescent="0.25">
      <c r="A856" s="22"/>
      <c r="D856" s="162"/>
      <c r="E856" s="117"/>
      <c r="F856" s="118"/>
      <c r="G856" s="119"/>
      <c r="H856" s="118"/>
      <c r="I856" s="119"/>
      <c r="J856" s="118"/>
      <c r="K856" s="119"/>
      <c r="L856" s="119"/>
      <c r="M856" s="147"/>
      <c r="N856" s="119"/>
      <c r="O856" s="119"/>
      <c r="P856" s="118"/>
      <c r="Q856" s="147"/>
    </row>
    <row r="857" spans="1:17" x14ac:dyDescent="0.25">
      <c r="A857" s="22"/>
      <c r="D857" s="162"/>
      <c r="E857" s="117"/>
      <c r="F857" s="118"/>
      <c r="G857" s="119"/>
      <c r="H857" s="118"/>
      <c r="I857" s="119"/>
      <c r="J857" s="118"/>
      <c r="K857" s="119"/>
      <c r="L857" s="119"/>
      <c r="M857" s="147"/>
      <c r="N857" s="119"/>
      <c r="O857" s="119"/>
      <c r="P857" s="118"/>
      <c r="Q857" s="147"/>
    </row>
    <row r="858" spans="1:17" x14ac:dyDescent="0.25">
      <c r="A858" s="22"/>
      <c r="D858" s="162"/>
      <c r="E858" s="117"/>
      <c r="F858" s="118"/>
      <c r="G858" s="119"/>
      <c r="H858" s="118"/>
      <c r="I858" s="119"/>
      <c r="J858" s="118"/>
      <c r="K858" s="119"/>
      <c r="L858" s="119"/>
      <c r="M858" s="147"/>
      <c r="N858" s="119"/>
      <c r="O858" s="119"/>
      <c r="P858" s="118"/>
      <c r="Q858" s="147"/>
    </row>
    <row r="859" spans="1:17" x14ac:dyDescent="0.25">
      <c r="A859" s="22"/>
      <c r="D859" s="162"/>
      <c r="E859" s="117"/>
      <c r="F859" s="118"/>
      <c r="G859" s="119"/>
      <c r="H859" s="118"/>
      <c r="I859" s="119"/>
      <c r="J859" s="118"/>
      <c r="K859" s="119"/>
      <c r="L859" s="119"/>
      <c r="M859" s="147"/>
      <c r="N859" s="119"/>
      <c r="O859" s="119"/>
      <c r="P859" s="118"/>
      <c r="Q859" s="147"/>
    </row>
    <row r="860" spans="1:17" x14ac:dyDescent="0.25">
      <c r="A860" s="22"/>
      <c r="D860" s="162"/>
      <c r="E860" s="117"/>
      <c r="F860" s="118"/>
      <c r="G860" s="119"/>
      <c r="H860" s="118"/>
      <c r="I860" s="119"/>
      <c r="J860" s="118"/>
      <c r="K860" s="119"/>
      <c r="L860" s="119"/>
      <c r="M860" s="147"/>
      <c r="N860" s="119"/>
      <c r="O860" s="119"/>
      <c r="P860" s="118"/>
      <c r="Q860" s="147"/>
    </row>
    <row r="861" spans="1:17" x14ac:dyDescent="0.25">
      <c r="A861" s="22"/>
      <c r="D861" s="162"/>
      <c r="E861" s="117"/>
      <c r="F861" s="118"/>
      <c r="G861" s="119"/>
      <c r="H861" s="118"/>
      <c r="I861" s="119"/>
      <c r="J861" s="118"/>
      <c r="K861" s="119"/>
      <c r="L861" s="119"/>
      <c r="M861" s="147"/>
      <c r="N861" s="119"/>
      <c r="O861" s="119"/>
      <c r="P861" s="118"/>
      <c r="Q861" s="147"/>
    </row>
    <row r="862" spans="1:17" x14ac:dyDescent="0.25">
      <c r="A862" s="22"/>
      <c r="D862" s="162"/>
      <c r="E862" s="117"/>
      <c r="F862" s="118"/>
      <c r="G862" s="119"/>
      <c r="H862" s="118"/>
      <c r="I862" s="119"/>
      <c r="J862" s="118"/>
      <c r="K862" s="119"/>
      <c r="L862" s="119"/>
      <c r="M862" s="147"/>
      <c r="N862" s="119"/>
      <c r="O862" s="119"/>
      <c r="P862" s="118"/>
      <c r="Q862" s="147"/>
    </row>
    <row r="863" spans="1:17" x14ac:dyDescent="0.25">
      <c r="A863" s="22"/>
      <c r="D863" s="162"/>
      <c r="E863" s="117"/>
      <c r="F863" s="118"/>
      <c r="G863" s="119"/>
      <c r="H863" s="118"/>
      <c r="I863" s="119"/>
      <c r="J863" s="118"/>
      <c r="K863" s="119"/>
      <c r="L863" s="119"/>
      <c r="M863" s="147"/>
      <c r="N863" s="119"/>
      <c r="O863" s="119"/>
      <c r="P863" s="118"/>
      <c r="Q863" s="147"/>
    </row>
    <row r="864" spans="1:17" x14ac:dyDescent="0.25">
      <c r="A864" s="22"/>
      <c r="D864" s="162"/>
      <c r="E864" s="117"/>
      <c r="F864" s="118"/>
      <c r="G864" s="119"/>
      <c r="H864" s="118"/>
      <c r="I864" s="119"/>
      <c r="J864" s="118"/>
      <c r="K864" s="119"/>
      <c r="L864" s="119"/>
      <c r="M864" s="147"/>
      <c r="N864" s="119"/>
      <c r="O864" s="119"/>
      <c r="P864" s="118"/>
      <c r="Q864" s="147"/>
    </row>
    <row r="865" spans="1:17" x14ac:dyDescent="0.25">
      <c r="A865" s="22"/>
      <c r="D865" s="162"/>
      <c r="E865" s="117"/>
      <c r="F865" s="118"/>
      <c r="G865" s="119"/>
      <c r="H865" s="118"/>
      <c r="I865" s="119"/>
      <c r="J865" s="118"/>
      <c r="K865" s="119"/>
      <c r="L865" s="119"/>
      <c r="M865" s="147"/>
      <c r="N865" s="119"/>
      <c r="O865" s="119"/>
      <c r="P865" s="118"/>
      <c r="Q865" s="147"/>
    </row>
    <row r="866" spans="1:17" x14ac:dyDescent="0.25">
      <c r="A866" s="22"/>
      <c r="D866" s="162"/>
      <c r="E866" s="117"/>
      <c r="F866" s="118"/>
      <c r="G866" s="119"/>
      <c r="H866" s="118"/>
      <c r="I866" s="119"/>
      <c r="J866" s="118"/>
      <c r="K866" s="119"/>
      <c r="L866" s="119"/>
      <c r="M866" s="147"/>
      <c r="N866" s="119"/>
      <c r="O866" s="119"/>
      <c r="P866" s="118"/>
      <c r="Q866" s="147"/>
    </row>
    <row r="867" spans="1:17" x14ac:dyDescent="0.25">
      <c r="A867" s="22"/>
      <c r="D867" s="162"/>
      <c r="E867" s="117"/>
      <c r="F867" s="118"/>
      <c r="G867" s="119"/>
      <c r="H867" s="118"/>
      <c r="I867" s="119"/>
      <c r="J867" s="118"/>
      <c r="K867" s="119"/>
      <c r="L867" s="119"/>
      <c r="M867" s="147"/>
      <c r="N867" s="119"/>
      <c r="O867" s="119"/>
      <c r="P867" s="118"/>
      <c r="Q867" s="147"/>
    </row>
    <row r="868" spans="1:17" x14ac:dyDescent="0.25">
      <c r="A868" s="22"/>
      <c r="D868" s="162"/>
      <c r="E868" s="117"/>
      <c r="F868" s="118"/>
      <c r="G868" s="119"/>
      <c r="H868" s="118"/>
      <c r="I868" s="119"/>
      <c r="J868" s="118"/>
      <c r="K868" s="119"/>
      <c r="L868" s="119"/>
      <c r="M868" s="147"/>
      <c r="N868" s="119"/>
      <c r="O868" s="119"/>
      <c r="P868" s="118"/>
      <c r="Q868" s="147"/>
    </row>
    <row r="869" spans="1:17" x14ac:dyDescent="0.25">
      <c r="A869" s="22"/>
      <c r="D869" s="162"/>
      <c r="E869" s="117"/>
      <c r="F869" s="118"/>
      <c r="G869" s="119"/>
      <c r="H869" s="118"/>
      <c r="I869" s="119"/>
      <c r="J869" s="118"/>
      <c r="K869" s="119"/>
      <c r="L869" s="119"/>
      <c r="M869" s="147"/>
      <c r="N869" s="119"/>
      <c r="O869" s="119"/>
      <c r="P869" s="118"/>
      <c r="Q869" s="147"/>
    </row>
    <row r="870" spans="1:17" x14ac:dyDescent="0.25">
      <c r="A870" s="22"/>
      <c r="D870" s="162"/>
      <c r="E870" s="117"/>
      <c r="F870" s="118"/>
      <c r="G870" s="119"/>
      <c r="H870" s="118"/>
      <c r="I870" s="119"/>
      <c r="J870" s="118"/>
      <c r="K870" s="119"/>
      <c r="L870" s="119"/>
      <c r="M870" s="147"/>
      <c r="N870" s="119"/>
      <c r="O870" s="119"/>
      <c r="P870" s="118"/>
      <c r="Q870" s="147"/>
    </row>
    <row r="871" spans="1:17" x14ac:dyDescent="0.25">
      <c r="A871" s="22"/>
      <c r="D871" s="162"/>
      <c r="E871" s="117"/>
      <c r="F871" s="118"/>
      <c r="G871" s="119"/>
      <c r="H871" s="118"/>
      <c r="I871" s="119"/>
      <c r="J871" s="118"/>
      <c r="K871" s="119"/>
      <c r="L871" s="119"/>
      <c r="M871" s="147"/>
      <c r="N871" s="119"/>
      <c r="O871" s="119"/>
      <c r="P871" s="118"/>
      <c r="Q871" s="147"/>
    </row>
    <row r="872" spans="1:17" x14ac:dyDescent="0.25">
      <c r="A872" s="22"/>
      <c r="D872" s="162"/>
      <c r="E872" s="117"/>
      <c r="F872" s="118"/>
      <c r="G872" s="119"/>
      <c r="H872" s="118"/>
      <c r="I872" s="119"/>
      <c r="J872" s="118"/>
      <c r="K872" s="119"/>
      <c r="L872" s="119"/>
      <c r="M872" s="147"/>
      <c r="N872" s="119"/>
      <c r="O872" s="119"/>
      <c r="P872" s="118"/>
      <c r="Q872" s="147"/>
    </row>
    <row r="873" spans="1:17" x14ac:dyDescent="0.25">
      <c r="A873" s="22"/>
      <c r="D873" s="162"/>
      <c r="E873" s="117"/>
      <c r="F873" s="118"/>
      <c r="G873" s="119"/>
      <c r="H873" s="118"/>
      <c r="I873" s="119"/>
      <c r="J873" s="118"/>
      <c r="K873" s="119"/>
      <c r="L873" s="119"/>
      <c r="M873" s="147"/>
      <c r="N873" s="119"/>
      <c r="O873" s="119"/>
      <c r="P873" s="118"/>
      <c r="Q873" s="147"/>
    </row>
    <row r="874" spans="1:17" x14ac:dyDescent="0.25">
      <c r="A874" s="22"/>
      <c r="D874" s="162"/>
      <c r="E874" s="117"/>
      <c r="F874" s="118"/>
      <c r="G874" s="119"/>
      <c r="H874" s="118"/>
      <c r="I874" s="119"/>
      <c r="J874" s="118"/>
      <c r="K874" s="119"/>
      <c r="L874" s="119"/>
      <c r="M874" s="147"/>
      <c r="N874" s="119"/>
      <c r="O874" s="119"/>
      <c r="P874" s="118"/>
      <c r="Q874" s="147"/>
    </row>
    <row r="875" spans="1:17" x14ac:dyDescent="0.25">
      <c r="A875" s="22"/>
      <c r="D875" s="162"/>
      <c r="E875" s="117"/>
      <c r="F875" s="118"/>
      <c r="G875" s="119"/>
      <c r="H875" s="118"/>
      <c r="I875" s="119"/>
      <c r="J875" s="118"/>
      <c r="K875" s="119"/>
      <c r="L875" s="119"/>
      <c r="M875" s="147"/>
      <c r="N875" s="119"/>
      <c r="O875" s="119"/>
      <c r="P875" s="118"/>
      <c r="Q875" s="147"/>
    </row>
    <row r="876" spans="1:17" x14ac:dyDescent="0.25">
      <c r="A876" s="22"/>
      <c r="D876" s="162"/>
      <c r="E876" s="117"/>
      <c r="F876" s="118"/>
      <c r="G876" s="119"/>
      <c r="H876" s="118"/>
      <c r="I876" s="119"/>
      <c r="J876" s="118"/>
      <c r="K876" s="119"/>
      <c r="L876" s="119"/>
      <c r="M876" s="147"/>
      <c r="N876" s="119"/>
      <c r="O876" s="119"/>
      <c r="P876" s="118"/>
      <c r="Q876" s="147"/>
    </row>
    <row r="877" spans="1:17" x14ac:dyDescent="0.25">
      <c r="A877" s="22"/>
      <c r="D877" s="162"/>
      <c r="E877" s="117"/>
      <c r="F877" s="118"/>
      <c r="G877" s="119"/>
      <c r="H877" s="118"/>
      <c r="I877" s="119"/>
      <c r="J877" s="118"/>
      <c r="K877" s="119"/>
      <c r="L877" s="119"/>
      <c r="M877" s="147"/>
      <c r="N877" s="119"/>
      <c r="O877" s="119"/>
      <c r="P877" s="118"/>
      <c r="Q877" s="147"/>
    </row>
    <row r="878" spans="1:17" x14ac:dyDescent="0.25">
      <c r="A878" s="22"/>
      <c r="D878" s="162"/>
      <c r="E878" s="117"/>
      <c r="F878" s="118"/>
      <c r="G878" s="119"/>
      <c r="H878" s="118"/>
      <c r="I878" s="119"/>
      <c r="J878" s="118"/>
      <c r="K878" s="119"/>
      <c r="L878" s="119"/>
      <c r="M878" s="147"/>
      <c r="N878" s="119"/>
      <c r="O878" s="119"/>
      <c r="P878" s="118"/>
      <c r="Q878" s="147"/>
    </row>
    <row r="879" spans="1:17" x14ac:dyDescent="0.25">
      <c r="A879" s="22"/>
      <c r="D879" s="162"/>
      <c r="E879" s="117"/>
      <c r="F879" s="118"/>
      <c r="G879" s="119"/>
      <c r="H879" s="118"/>
      <c r="I879" s="119"/>
      <c r="J879" s="118"/>
      <c r="K879" s="119"/>
      <c r="L879" s="119"/>
      <c r="M879" s="147"/>
      <c r="N879" s="119"/>
      <c r="O879" s="119"/>
      <c r="P879" s="118"/>
      <c r="Q879" s="147"/>
    </row>
    <row r="880" spans="1:17" x14ac:dyDescent="0.25">
      <c r="A880" s="22"/>
      <c r="D880" s="162"/>
      <c r="E880" s="117"/>
      <c r="F880" s="118"/>
      <c r="G880" s="119"/>
      <c r="H880" s="118"/>
      <c r="I880" s="119"/>
      <c r="J880" s="118"/>
      <c r="K880" s="119"/>
      <c r="L880" s="119"/>
      <c r="M880" s="147"/>
      <c r="N880" s="119"/>
      <c r="O880" s="119"/>
      <c r="P880" s="118"/>
      <c r="Q880" s="147"/>
    </row>
    <row r="881" spans="1:17" x14ac:dyDescent="0.25">
      <c r="A881" s="22"/>
      <c r="D881" s="162"/>
      <c r="E881" s="117"/>
      <c r="F881" s="118"/>
      <c r="G881" s="119"/>
      <c r="H881" s="118"/>
      <c r="I881" s="119"/>
      <c r="J881" s="118"/>
      <c r="K881" s="119"/>
      <c r="L881" s="119"/>
      <c r="M881" s="147"/>
      <c r="N881" s="119"/>
      <c r="O881" s="119"/>
      <c r="P881" s="118"/>
      <c r="Q881" s="147"/>
    </row>
    <row r="882" spans="1:17" x14ac:dyDescent="0.25">
      <c r="A882" s="22"/>
      <c r="D882" s="162"/>
      <c r="E882" s="117"/>
      <c r="F882" s="118"/>
      <c r="G882" s="119"/>
      <c r="H882" s="118"/>
      <c r="I882" s="119"/>
      <c r="J882" s="118"/>
      <c r="K882" s="119"/>
      <c r="L882" s="119"/>
      <c r="M882" s="147"/>
      <c r="N882" s="119"/>
      <c r="O882" s="119"/>
      <c r="P882" s="118"/>
      <c r="Q882" s="147"/>
    </row>
    <row r="883" spans="1:17" x14ac:dyDescent="0.25">
      <c r="A883" s="22"/>
      <c r="D883" s="162"/>
      <c r="E883" s="117"/>
      <c r="F883" s="118"/>
      <c r="G883" s="119"/>
      <c r="H883" s="118"/>
      <c r="I883" s="119"/>
      <c r="J883" s="118"/>
      <c r="K883" s="119"/>
      <c r="L883" s="119"/>
      <c r="M883" s="147"/>
      <c r="N883" s="119"/>
      <c r="O883" s="119"/>
      <c r="P883" s="118"/>
      <c r="Q883" s="147"/>
    </row>
    <row r="884" spans="1:17" x14ac:dyDescent="0.25">
      <c r="A884" s="22"/>
      <c r="D884" s="162"/>
      <c r="E884" s="117"/>
      <c r="F884" s="118"/>
      <c r="G884" s="119"/>
      <c r="H884" s="118"/>
      <c r="I884" s="119"/>
      <c r="J884" s="118"/>
      <c r="K884" s="119"/>
      <c r="L884" s="119"/>
      <c r="M884" s="147"/>
      <c r="N884" s="119"/>
      <c r="O884" s="119"/>
      <c r="P884" s="118"/>
      <c r="Q884" s="147"/>
    </row>
    <row r="885" spans="1:17" x14ac:dyDescent="0.25">
      <c r="A885" s="22"/>
      <c r="D885" s="162"/>
      <c r="E885" s="117"/>
      <c r="F885" s="118"/>
      <c r="G885" s="119"/>
      <c r="H885" s="118"/>
      <c r="I885" s="119"/>
      <c r="J885" s="118"/>
      <c r="K885" s="119"/>
      <c r="L885" s="119"/>
      <c r="M885" s="147"/>
      <c r="N885" s="119"/>
      <c r="O885" s="119"/>
      <c r="P885" s="118"/>
      <c r="Q885" s="147"/>
    </row>
    <row r="886" spans="1:17" x14ac:dyDescent="0.25">
      <c r="A886" s="22"/>
      <c r="D886" s="162"/>
      <c r="E886" s="117"/>
      <c r="F886" s="118"/>
      <c r="G886" s="119"/>
      <c r="H886" s="118"/>
      <c r="I886" s="119"/>
      <c r="J886" s="118"/>
      <c r="K886" s="119"/>
      <c r="L886" s="119"/>
      <c r="M886" s="147"/>
      <c r="N886" s="119"/>
      <c r="O886" s="119"/>
      <c r="P886" s="118"/>
      <c r="Q886" s="147"/>
    </row>
    <row r="887" spans="1:17" x14ac:dyDescent="0.25">
      <c r="A887" s="22"/>
      <c r="D887" s="162"/>
      <c r="E887" s="117"/>
      <c r="F887" s="118"/>
      <c r="G887" s="119"/>
      <c r="H887" s="118"/>
      <c r="I887" s="119"/>
      <c r="J887" s="118"/>
      <c r="K887" s="119"/>
      <c r="L887" s="119"/>
      <c r="M887" s="147"/>
      <c r="N887" s="119"/>
      <c r="O887" s="119"/>
      <c r="P887" s="118"/>
      <c r="Q887" s="147"/>
    </row>
    <row r="888" spans="1:17" x14ac:dyDescent="0.25">
      <c r="A888" s="22"/>
      <c r="D888" s="162"/>
      <c r="E888" s="117"/>
      <c r="F888" s="118"/>
      <c r="G888" s="119"/>
      <c r="H888" s="118"/>
      <c r="I888" s="119"/>
      <c r="J888" s="118"/>
      <c r="K888" s="119"/>
      <c r="L888" s="119"/>
      <c r="M888" s="147"/>
      <c r="N888" s="119"/>
      <c r="O888" s="119"/>
      <c r="P888" s="118"/>
      <c r="Q888" s="147"/>
    </row>
    <row r="889" spans="1:17" x14ac:dyDescent="0.25">
      <c r="A889" s="22"/>
      <c r="D889" s="162"/>
      <c r="E889" s="117"/>
      <c r="F889" s="118"/>
      <c r="G889" s="119"/>
      <c r="H889" s="118"/>
      <c r="I889" s="119"/>
      <c r="J889" s="118"/>
      <c r="K889" s="119"/>
      <c r="L889" s="119"/>
      <c r="M889" s="147"/>
      <c r="N889" s="119"/>
      <c r="O889" s="119"/>
      <c r="P889" s="118"/>
      <c r="Q889" s="147"/>
    </row>
    <row r="890" spans="1:17" x14ac:dyDescent="0.25">
      <c r="A890" s="22"/>
      <c r="D890" s="162"/>
      <c r="E890" s="117"/>
      <c r="F890" s="118"/>
      <c r="G890" s="119"/>
      <c r="H890" s="118"/>
      <c r="I890" s="119"/>
      <c r="J890" s="118"/>
      <c r="K890" s="119"/>
      <c r="L890" s="119"/>
      <c r="M890" s="147"/>
      <c r="N890" s="119"/>
      <c r="O890" s="119"/>
      <c r="P890" s="118"/>
      <c r="Q890" s="147"/>
    </row>
    <row r="891" spans="1:17" x14ac:dyDescent="0.25">
      <c r="A891" s="22"/>
      <c r="D891" s="162"/>
      <c r="E891" s="117"/>
      <c r="F891" s="118"/>
      <c r="G891" s="119"/>
      <c r="H891" s="118"/>
      <c r="I891" s="119"/>
      <c r="J891" s="118"/>
      <c r="K891" s="119"/>
      <c r="L891" s="119"/>
      <c r="M891" s="147"/>
      <c r="N891" s="119"/>
      <c r="O891" s="119"/>
      <c r="P891" s="118"/>
      <c r="Q891" s="147"/>
    </row>
    <row r="892" spans="1:17" x14ac:dyDescent="0.25">
      <c r="A892" s="22"/>
      <c r="D892" s="162"/>
      <c r="E892" s="117"/>
      <c r="F892" s="118"/>
      <c r="G892" s="119"/>
      <c r="H892" s="118"/>
      <c r="I892" s="119"/>
      <c r="J892" s="118"/>
      <c r="K892" s="119"/>
      <c r="L892" s="119"/>
      <c r="M892" s="147"/>
      <c r="N892" s="119"/>
      <c r="O892" s="119"/>
      <c r="P892" s="118"/>
      <c r="Q892" s="147"/>
    </row>
    <row r="893" spans="1:17" x14ac:dyDescent="0.25">
      <c r="A893" s="22"/>
      <c r="D893" s="162"/>
      <c r="E893" s="117"/>
      <c r="F893" s="118"/>
      <c r="G893" s="119"/>
      <c r="H893" s="118"/>
      <c r="I893" s="119"/>
      <c r="J893" s="118"/>
      <c r="K893" s="119"/>
      <c r="L893" s="119"/>
      <c r="M893" s="147"/>
      <c r="N893" s="119"/>
      <c r="O893" s="119"/>
      <c r="P893" s="118"/>
      <c r="Q893" s="147"/>
    </row>
    <row r="894" spans="1:17" x14ac:dyDescent="0.25">
      <c r="A894" s="22"/>
      <c r="D894" s="162"/>
      <c r="E894" s="117"/>
      <c r="F894" s="118"/>
      <c r="G894" s="119"/>
      <c r="H894" s="118"/>
      <c r="I894" s="119"/>
      <c r="J894" s="118"/>
      <c r="K894" s="119"/>
      <c r="L894" s="119"/>
      <c r="M894" s="147"/>
      <c r="N894" s="119"/>
      <c r="O894" s="119"/>
      <c r="P894" s="118"/>
      <c r="Q894" s="147"/>
    </row>
    <row r="895" spans="1:17" x14ac:dyDescent="0.25">
      <c r="A895" s="22"/>
      <c r="D895" s="162"/>
      <c r="E895" s="117"/>
      <c r="F895" s="118"/>
      <c r="G895" s="119"/>
      <c r="H895" s="118"/>
      <c r="I895" s="119"/>
      <c r="J895" s="118"/>
      <c r="K895" s="119"/>
      <c r="L895" s="119"/>
      <c r="M895" s="147"/>
      <c r="N895" s="119"/>
      <c r="O895" s="119"/>
      <c r="P895" s="118"/>
      <c r="Q895" s="147"/>
    </row>
    <row r="896" spans="1:17" x14ac:dyDescent="0.25">
      <c r="A896" s="22"/>
      <c r="D896" s="162"/>
      <c r="E896" s="117"/>
      <c r="F896" s="118"/>
      <c r="G896" s="119"/>
      <c r="H896" s="118"/>
      <c r="I896" s="119"/>
      <c r="J896" s="118"/>
      <c r="K896" s="119"/>
      <c r="L896" s="119"/>
      <c r="M896" s="147"/>
      <c r="N896" s="119"/>
      <c r="O896" s="119"/>
      <c r="P896" s="118"/>
      <c r="Q896" s="147"/>
    </row>
    <row r="897" spans="1:17" x14ac:dyDescent="0.25">
      <c r="A897" s="22"/>
      <c r="D897" s="162"/>
      <c r="E897" s="117"/>
      <c r="F897" s="118"/>
      <c r="G897" s="119"/>
      <c r="H897" s="118"/>
      <c r="I897" s="119"/>
      <c r="J897" s="118"/>
      <c r="K897" s="119"/>
      <c r="L897" s="119"/>
      <c r="M897" s="147"/>
      <c r="N897" s="119"/>
      <c r="O897" s="119"/>
      <c r="P897" s="118"/>
      <c r="Q897" s="147"/>
    </row>
    <row r="898" spans="1:17" x14ac:dyDescent="0.25">
      <c r="A898" s="22"/>
      <c r="D898" s="162"/>
      <c r="E898" s="117"/>
      <c r="F898" s="118"/>
      <c r="G898" s="119"/>
      <c r="H898" s="118"/>
      <c r="I898" s="119"/>
      <c r="J898" s="118"/>
      <c r="K898" s="119"/>
      <c r="L898" s="119"/>
      <c r="M898" s="147"/>
      <c r="N898" s="119"/>
      <c r="O898" s="119"/>
      <c r="P898" s="118"/>
      <c r="Q898" s="147"/>
    </row>
    <row r="899" spans="1:17" x14ac:dyDescent="0.25">
      <c r="A899" s="22"/>
      <c r="D899" s="162"/>
      <c r="E899" s="117"/>
      <c r="F899" s="118"/>
      <c r="G899" s="119"/>
      <c r="H899" s="118"/>
      <c r="I899" s="119"/>
      <c r="J899" s="118"/>
      <c r="K899" s="119"/>
      <c r="L899" s="119"/>
      <c r="M899" s="147"/>
      <c r="N899" s="119"/>
      <c r="O899" s="119"/>
      <c r="P899" s="118"/>
      <c r="Q899" s="147"/>
    </row>
    <row r="900" spans="1:17" x14ac:dyDescent="0.25">
      <c r="A900" s="22"/>
      <c r="D900" s="162"/>
      <c r="E900" s="117"/>
      <c r="F900" s="118"/>
      <c r="G900" s="119"/>
      <c r="H900" s="118"/>
      <c r="I900" s="119"/>
      <c r="J900" s="118"/>
      <c r="K900" s="119"/>
      <c r="L900" s="119"/>
      <c r="M900" s="147"/>
      <c r="N900" s="119"/>
      <c r="O900" s="119"/>
      <c r="P900" s="118"/>
      <c r="Q900" s="147"/>
    </row>
    <row r="901" spans="1:17" x14ac:dyDescent="0.25">
      <c r="A901" s="22"/>
      <c r="D901" s="162"/>
      <c r="E901" s="117"/>
      <c r="F901" s="118"/>
      <c r="G901" s="119"/>
      <c r="H901" s="118"/>
      <c r="I901" s="119"/>
      <c r="J901" s="118"/>
      <c r="K901" s="119"/>
      <c r="L901" s="119"/>
      <c r="M901" s="147"/>
      <c r="N901" s="119"/>
      <c r="O901" s="119"/>
      <c r="P901" s="118"/>
      <c r="Q901" s="147"/>
    </row>
    <row r="902" spans="1:17" x14ac:dyDescent="0.25">
      <c r="A902" s="22"/>
      <c r="D902" s="162"/>
      <c r="E902" s="117"/>
      <c r="F902" s="118"/>
      <c r="G902" s="119"/>
      <c r="H902" s="118"/>
      <c r="I902" s="119"/>
      <c r="J902" s="118"/>
      <c r="K902" s="119"/>
      <c r="L902" s="119"/>
      <c r="M902" s="147"/>
      <c r="N902" s="119"/>
      <c r="O902" s="119"/>
      <c r="P902" s="118"/>
      <c r="Q902" s="147"/>
    </row>
    <row r="903" spans="1:17" x14ac:dyDescent="0.25">
      <c r="A903" s="22"/>
      <c r="D903" s="162"/>
      <c r="E903" s="117"/>
      <c r="F903" s="118"/>
      <c r="G903" s="119"/>
      <c r="H903" s="118"/>
      <c r="I903" s="119"/>
      <c r="J903" s="118"/>
      <c r="K903" s="119"/>
      <c r="L903" s="119"/>
      <c r="M903" s="147"/>
      <c r="N903" s="119"/>
      <c r="O903" s="119"/>
      <c r="P903" s="118"/>
      <c r="Q903" s="147"/>
    </row>
    <row r="904" spans="1:17" x14ac:dyDescent="0.25">
      <c r="A904" s="22"/>
      <c r="D904" s="162"/>
      <c r="E904" s="117"/>
      <c r="F904" s="118"/>
      <c r="G904" s="119"/>
      <c r="H904" s="118"/>
      <c r="I904" s="119"/>
      <c r="J904" s="118"/>
      <c r="K904" s="119"/>
      <c r="L904" s="119"/>
      <c r="M904" s="147"/>
      <c r="N904" s="119"/>
      <c r="O904" s="119"/>
      <c r="P904" s="118"/>
      <c r="Q904" s="147"/>
    </row>
    <row r="905" spans="1:17" x14ac:dyDescent="0.25">
      <c r="A905" s="22"/>
      <c r="D905" s="162"/>
      <c r="E905" s="117"/>
      <c r="F905" s="118"/>
      <c r="G905" s="119"/>
      <c r="H905" s="118"/>
      <c r="I905" s="119"/>
      <c r="J905" s="118"/>
      <c r="K905" s="119"/>
      <c r="L905" s="119"/>
      <c r="M905" s="147"/>
      <c r="N905" s="119"/>
      <c r="O905" s="119"/>
      <c r="P905" s="118"/>
      <c r="Q905" s="147"/>
    </row>
    <row r="906" spans="1:17" x14ac:dyDescent="0.25">
      <c r="A906" s="22"/>
      <c r="D906" s="162"/>
      <c r="E906" s="117"/>
      <c r="F906" s="118"/>
      <c r="G906" s="119"/>
      <c r="H906" s="118"/>
      <c r="I906" s="119"/>
      <c r="J906" s="118"/>
      <c r="K906" s="119"/>
      <c r="L906" s="119"/>
      <c r="M906" s="147"/>
      <c r="N906" s="119"/>
      <c r="O906" s="119"/>
      <c r="P906" s="118"/>
      <c r="Q906" s="147"/>
    </row>
    <row r="907" spans="1:17" x14ac:dyDescent="0.25">
      <c r="A907" s="22"/>
      <c r="D907" s="162"/>
      <c r="E907" s="117"/>
      <c r="F907" s="118"/>
      <c r="G907" s="119"/>
      <c r="H907" s="118"/>
      <c r="I907" s="119"/>
      <c r="J907" s="118"/>
      <c r="K907" s="119"/>
      <c r="L907" s="119"/>
      <c r="M907" s="147"/>
      <c r="N907" s="119"/>
      <c r="O907" s="119"/>
      <c r="P907" s="118"/>
      <c r="Q907" s="147"/>
    </row>
    <row r="908" spans="1:17" x14ac:dyDescent="0.25">
      <c r="A908" s="22"/>
      <c r="D908" s="162"/>
      <c r="E908" s="117"/>
      <c r="F908" s="118"/>
      <c r="G908" s="119"/>
      <c r="H908" s="118"/>
      <c r="I908" s="119"/>
      <c r="J908" s="118"/>
      <c r="K908" s="119"/>
      <c r="L908" s="119"/>
      <c r="M908" s="147"/>
      <c r="N908" s="119"/>
      <c r="O908" s="119"/>
      <c r="P908" s="118"/>
      <c r="Q908" s="147"/>
    </row>
    <row r="909" spans="1:17" x14ac:dyDescent="0.25">
      <c r="A909" s="22"/>
      <c r="D909" s="162"/>
      <c r="E909" s="117"/>
      <c r="F909" s="118"/>
      <c r="G909" s="119"/>
      <c r="H909" s="118"/>
      <c r="I909" s="119"/>
      <c r="J909" s="118"/>
      <c r="K909" s="119"/>
      <c r="L909" s="119"/>
      <c r="M909" s="147"/>
      <c r="N909" s="119"/>
      <c r="O909" s="119"/>
      <c r="P909" s="118"/>
      <c r="Q909" s="147"/>
    </row>
    <row r="910" spans="1:17" x14ac:dyDescent="0.25">
      <c r="A910" s="22"/>
      <c r="D910" s="162"/>
      <c r="E910" s="117"/>
      <c r="F910" s="118"/>
      <c r="G910" s="119"/>
      <c r="H910" s="118"/>
      <c r="I910" s="119"/>
      <c r="J910" s="118"/>
      <c r="K910" s="119"/>
      <c r="L910" s="119"/>
      <c r="M910" s="147"/>
      <c r="N910" s="119"/>
      <c r="O910" s="119"/>
      <c r="P910" s="118"/>
      <c r="Q910" s="147"/>
    </row>
    <row r="911" spans="1:17" x14ac:dyDescent="0.25">
      <c r="A911" s="22"/>
      <c r="D911" s="162"/>
      <c r="E911" s="117"/>
      <c r="F911" s="118"/>
      <c r="G911" s="119"/>
      <c r="H911" s="118"/>
      <c r="I911" s="119"/>
      <c r="J911" s="118"/>
      <c r="K911" s="119"/>
      <c r="L911" s="119"/>
      <c r="M911" s="147"/>
      <c r="N911" s="119"/>
      <c r="O911" s="119"/>
      <c r="P911" s="118"/>
      <c r="Q911" s="147"/>
    </row>
    <row r="912" spans="1:17" x14ac:dyDescent="0.25">
      <c r="A912" s="22"/>
      <c r="D912" s="162"/>
      <c r="E912" s="117"/>
      <c r="F912" s="118"/>
      <c r="G912" s="119"/>
      <c r="H912" s="118"/>
      <c r="I912" s="119"/>
      <c r="J912" s="118"/>
      <c r="K912" s="119"/>
      <c r="L912" s="119"/>
      <c r="M912" s="147"/>
      <c r="N912" s="119"/>
      <c r="O912" s="119"/>
      <c r="P912" s="118"/>
      <c r="Q912" s="147"/>
    </row>
    <row r="913" spans="1:17" x14ac:dyDescent="0.25">
      <c r="A913" s="22"/>
      <c r="D913" s="162"/>
      <c r="E913" s="117"/>
      <c r="F913" s="118"/>
      <c r="G913" s="119"/>
      <c r="H913" s="118"/>
      <c r="I913" s="119"/>
      <c r="J913" s="118"/>
      <c r="K913" s="119"/>
      <c r="L913" s="119"/>
      <c r="M913" s="147"/>
      <c r="N913" s="119"/>
      <c r="O913" s="119"/>
      <c r="P913" s="118"/>
      <c r="Q913" s="147"/>
    </row>
    <row r="914" spans="1:17" x14ac:dyDescent="0.25">
      <c r="A914" s="22"/>
      <c r="D914" s="162"/>
      <c r="E914" s="117"/>
      <c r="F914" s="118"/>
      <c r="G914" s="119"/>
      <c r="H914" s="118"/>
      <c r="I914" s="119"/>
      <c r="J914" s="118"/>
      <c r="K914" s="119"/>
      <c r="L914" s="119"/>
      <c r="M914" s="147"/>
      <c r="N914" s="119"/>
      <c r="O914" s="119"/>
      <c r="P914" s="118"/>
      <c r="Q914" s="147"/>
    </row>
    <row r="915" spans="1:17" x14ac:dyDescent="0.25">
      <c r="A915" s="22"/>
      <c r="D915" s="162"/>
      <c r="E915" s="117"/>
      <c r="F915" s="118"/>
      <c r="G915" s="119"/>
      <c r="H915" s="118"/>
      <c r="I915" s="119"/>
      <c r="J915" s="118"/>
      <c r="K915" s="119"/>
      <c r="L915" s="119"/>
      <c r="M915" s="147"/>
      <c r="N915" s="119"/>
      <c r="O915" s="119"/>
      <c r="P915" s="118"/>
      <c r="Q915" s="147"/>
    </row>
    <row r="916" spans="1:17" x14ac:dyDescent="0.25">
      <c r="A916" s="22"/>
      <c r="D916" s="162"/>
      <c r="E916" s="117"/>
      <c r="F916" s="118"/>
      <c r="G916" s="119"/>
      <c r="H916" s="118"/>
      <c r="I916" s="119"/>
      <c r="J916" s="118"/>
      <c r="K916" s="119"/>
      <c r="L916" s="119"/>
      <c r="M916" s="147"/>
      <c r="N916" s="119"/>
      <c r="O916" s="119"/>
      <c r="P916" s="118"/>
      <c r="Q916" s="147"/>
    </row>
    <row r="917" spans="1:17" x14ac:dyDescent="0.25">
      <c r="A917" s="22"/>
      <c r="D917" s="162"/>
      <c r="E917" s="117"/>
      <c r="F917" s="118"/>
      <c r="G917" s="119"/>
      <c r="H917" s="118"/>
      <c r="I917" s="119"/>
      <c r="J917" s="118"/>
      <c r="K917" s="119"/>
      <c r="L917" s="119"/>
      <c r="M917" s="147"/>
      <c r="N917" s="119"/>
      <c r="O917" s="119"/>
      <c r="P917" s="118"/>
      <c r="Q917" s="147"/>
    </row>
    <row r="918" spans="1:17" x14ac:dyDescent="0.25">
      <c r="A918" s="22"/>
      <c r="D918" s="162"/>
      <c r="E918" s="117"/>
      <c r="F918" s="118"/>
      <c r="G918" s="119"/>
      <c r="H918" s="118"/>
      <c r="I918" s="119"/>
      <c r="J918" s="118"/>
      <c r="K918" s="119"/>
      <c r="L918" s="119"/>
      <c r="M918" s="147"/>
      <c r="N918" s="119"/>
      <c r="O918" s="119"/>
      <c r="P918" s="118"/>
      <c r="Q918" s="147"/>
    </row>
    <row r="919" spans="1:17" x14ac:dyDescent="0.25">
      <c r="A919" s="22"/>
      <c r="D919" s="162"/>
      <c r="E919" s="117"/>
      <c r="F919" s="118"/>
      <c r="G919" s="119"/>
      <c r="H919" s="118"/>
      <c r="I919" s="119"/>
      <c r="J919" s="118"/>
      <c r="K919" s="119"/>
      <c r="L919" s="119"/>
      <c r="M919" s="147"/>
      <c r="N919" s="119"/>
      <c r="O919" s="119"/>
      <c r="P919" s="118"/>
      <c r="Q919" s="147"/>
    </row>
    <row r="920" spans="1:17" x14ac:dyDescent="0.25">
      <c r="A920" s="22"/>
      <c r="D920" s="162"/>
      <c r="E920" s="117"/>
      <c r="F920" s="118"/>
      <c r="G920" s="119"/>
      <c r="H920" s="118"/>
      <c r="I920" s="119"/>
      <c r="J920" s="118"/>
      <c r="K920" s="119"/>
      <c r="L920" s="119"/>
      <c r="M920" s="147"/>
      <c r="N920" s="119"/>
      <c r="O920" s="119"/>
      <c r="P920" s="118"/>
      <c r="Q920" s="147"/>
    </row>
    <row r="921" spans="1:17" x14ac:dyDescent="0.25">
      <c r="A921" s="22"/>
      <c r="D921" s="162"/>
      <c r="E921" s="117"/>
      <c r="F921" s="118"/>
      <c r="G921" s="119"/>
      <c r="H921" s="118"/>
      <c r="I921" s="119"/>
      <c r="J921" s="118"/>
      <c r="K921" s="119"/>
      <c r="L921" s="119"/>
      <c r="M921" s="147"/>
      <c r="N921" s="119"/>
      <c r="O921" s="119"/>
      <c r="P921" s="118"/>
      <c r="Q921" s="147"/>
    </row>
    <row r="922" spans="1:17" x14ac:dyDescent="0.25">
      <c r="A922" s="22"/>
      <c r="D922" s="162"/>
      <c r="E922" s="117"/>
      <c r="F922" s="118"/>
      <c r="G922" s="119"/>
      <c r="H922" s="118"/>
      <c r="I922" s="119"/>
      <c r="J922" s="118"/>
      <c r="K922" s="119"/>
      <c r="L922" s="119"/>
      <c r="M922" s="147"/>
      <c r="N922" s="119"/>
      <c r="O922" s="119"/>
      <c r="P922" s="118"/>
      <c r="Q922" s="147"/>
    </row>
    <row r="923" spans="1:17" x14ac:dyDescent="0.25">
      <c r="A923" s="22"/>
      <c r="D923" s="162"/>
      <c r="E923" s="117"/>
      <c r="F923" s="118"/>
      <c r="G923" s="119"/>
      <c r="H923" s="118"/>
      <c r="I923" s="119"/>
      <c r="J923" s="118"/>
      <c r="K923" s="119"/>
      <c r="L923" s="119"/>
      <c r="M923" s="147"/>
      <c r="N923" s="119"/>
      <c r="O923" s="119"/>
      <c r="P923" s="118"/>
      <c r="Q923" s="147"/>
    </row>
    <row r="924" spans="1:17" x14ac:dyDescent="0.25">
      <c r="A924" s="22"/>
      <c r="D924" s="162"/>
      <c r="E924" s="117"/>
      <c r="F924" s="118"/>
      <c r="G924" s="119"/>
      <c r="H924" s="118"/>
      <c r="I924" s="119"/>
      <c r="J924" s="118"/>
      <c r="K924" s="119"/>
      <c r="L924" s="119"/>
      <c r="M924" s="147"/>
      <c r="N924" s="119"/>
      <c r="O924" s="119"/>
      <c r="P924" s="118"/>
      <c r="Q924" s="147"/>
    </row>
    <row r="925" spans="1:17" x14ac:dyDescent="0.25">
      <c r="A925" s="22"/>
      <c r="D925" s="162"/>
      <c r="E925" s="117"/>
      <c r="F925" s="118"/>
      <c r="G925" s="119"/>
      <c r="H925" s="118"/>
      <c r="I925" s="119"/>
      <c r="J925" s="118"/>
      <c r="K925" s="119"/>
      <c r="L925" s="119"/>
      <c r="M925" s="147"/>
      <c r="N925" s="119"/>
      <c r="O925" s="119"/>
      <c r="P925" s="118"/>
      <c r="Q925" s="147"/>
    </row>
    <row r="926" spans="1:17" x14ac:dyDescent="0.25">
      <c r="A926" s="22"/>
      <c r="D926" s="162"/>
      <c r="E926" s="117"/>
      <c r="F926" s="118"/>
      <c r="G926" s="119"/>
      <c r="H926" s="118"/>
      <c r="I926" s="119"/>
      <c r="J926" s="118"/>
      <c r="K926" s="119"/>
      <c r="L926" s="119"/>
      <c r="M926" s="147"/>
      <c r="N926" s="119"/>
      <c r="O926" s="119"/>
      <c r="P926" s="118"/>
      <c r="Q926" s="147"/>
    </row>
    <row r="927" spans="1:17" x14ac:dyDescent="0.25">
      <c r="A927" s="22"/>
      <c r="D927" s="162"/>
      <c r="E927" s="117"/>
      <c r="F927" s="118"/>
      <c r="G927" s="119"/>
      <c r="H927" s="118"/>
      <c r="I927" s="119"/>
      <c r="J927" s="118"/>
      <c r="K927" s="119"/>
      <c r="L927" s="119"/>
      <c r="M927" s="147"/>
      <c r="N927" s="119"/>
      <c r="O927" s="119"/>
      <c r="P927" s="118"/>
      <c r="Q927" s="147"/>
    </row>
    <row r="928" spans="1:17" x14ac:dyDescent="0.25">
      <c r="A928" s="22"/>
      <c r="D928" s="162"/>
      <c r="E928" s="117"/>
      <c r="F928" s="118"/>
      <c r="G928" s="119"/>
      <c r="H928" s="118"/>
      <c r="I928" s="119"/>
      <c r="J928" s="118"/>
      <c r="K928" s="119"/>
      <c r="L928" s="119"/>
      <c r="M928" s="147"/>
      <c r="N928" s="119"/>
      <c r="O928" s="119"/>
      <c r="P928" s="118"/>
      <c r="Q928" s="147"/>
    </row>
    <row r="929" spans="1:17" x14ac:dyDescent="0.25">
      <c r="A929" s="22"/>
      <c r="D929" s="162"/>
      <c r="E929" s="117"/>
      <c r="F929" s="118"/>
      <c r="G929" s="119"/>
      <c r="H929" s="118"/>
      <c r="I929" s="119"/>
      <c r="J929" s="118"/>
      <c r="K929" s="119"/>
      <c r="L929" s="119"/>
      <c r="M929" s="147"/>
      <c r="N929" s="119"/>
      <c r="O929" s="119"/>
      <c r="P929" s="118"/>
      <c r="Q929" s="147"/>
    </row>
    <row r="930" spans="1:17" x14ac:dyDescent="0.25">
      <c r="A930" s="22"/>
      <c r="D930" s="162"/>
      <c r="E930" s="117"/>
      <c r="F930" s="118"/>
      <c r="G930" s="119"/>
      <c r="H930" s="118"/>
      <c r="I930" s="119"/>
      <c r="J930" s="118"/>
      <c r="K930" s="119"/>
      <c r="L930" s="119"/>
      <c r="M930" s="147"/>
      <c r="N930" s="119"/>
      <c r="O930" s="119"/>
      <c r="P930" s="118"/>
      <c r="Q930" s="147"/>
    </row>
    <row r="931" spans="1:17" x14ac:dyDescent="0.25">
      <c r="A931" s="22"/>
      <c r="D931" s="162"/>
      <c r="E931" s="117"/>
      <c r="F931" s="118"/>
      <c r="G931" s="119"/>
      <c r="H931" s="118"/>
      <c r="I931" s="119"/>
      <c r="J931" s="118"/>
      <c r="K931" s="119"/>
      <c r="L931" s="119"/>
      <c r="M931" s="147"/>
      <c r="N931" s="119"/>
      <c r="O931" s="119"/>
      <c r="P931" s="118"/>
      <c r="Q931" s="147"/>
    </row>
    <row r="932" spans="1:17" x14ac:dyDescent="0.25">
      <c r="A932" s="22"/>
      <c r="D932" s="162"/>
      <c r="E932" s="117"/>
      <c r="F932" s="118"/>
      <c r="G932" s="119"/>
      <c r="H932" s="118"/>
      <c r="I932" s="119"/>
      <c r="J932" s="118"/>
      <c r="K932" s="119"/>
      <c r="L932" s="119"/>
      <c r="M932" s="147"/>
      <c r="N932" s="119"/>
      <c r="O932" s="119"/>
      <c r="P932" s="118"/>
      <c r="Q932" s="147"/>
    </row>
    <row r="933" spans="1:17" x14ac:dyDescent="0.25">
      <c r="A933" s="22"/>
      <c r="D933" s="162"/>
      <c r="E933" s="117"/>
      <c r="F933" s="118"/>
      <c r="G933" s="119"/>
      <c r="H933" s="118"/>
      <c r="I933" s="119"/>
      <c r="J933" s="118"/>
      <c r="K933" s="119"/>
      <c r="L933" s="119"/>
      <c r="M933" s="147"/>
      <c r="N933" s="119"/>
      <c r="O933" s="119"/>
      <c r="P933" s="118"/>
      <c r="Q933" s="147"/>
    </row>
    <row r="934" spans="1:17" x14ac:dyDescent="0.25">
      <c r="A934" s="22"/>
      <c r="D934" s="162"/>
      <c r="E934" s="117"/>
      <c r="F934" s="118"/>
      <c r="G934" s="119"/>
      <c r="H934" s="118"/>
      <c r="I934" s="119"/>
      <c r="J934" s="118"/>
      <c r="K934" s="119"/>
      <c r="L934" s="119"/>
      <c r="M934" s="147"/>
      <c r="N934" s="119"/>
      <c r="O934" s="119"/>
      <c r="P934" s="118"/>
      <c r="Q934" s="147"/>
    </row>
    <row r="935" spans="1:17" x14ac:dyDescent="0.25">
      <c r="A935" s="22"/>
      <c r="D935" s="162"/>
      <c r="E935" s="117"/>
      <c r="F935" s="118"/>
      <c r="G935" s="119"/>
      <c r="H935" s="118"/>
      <c r="I935" s="119"/>
      <c r="J935" s="118"/>
      <c r="K935" s="119"/>
      <c r="L935" s="119"/>
      <c r="M935" s="147"/>
      <c r="N935" s="119"/>
      <c r="O935" s="119"/>
      <c r="P935" s="118"/>
      <c r="Q935" s="147"/>
    </row>
    <row r="936" spans="1:17" x14ac:dyDescent="0.25">
      <c r="A936" s="22"/>
      <c r="D936" s="162"/>
      <c r="E936" s="117"/>
      <c r="F936" s="118"/>
      <c r="G936" s="119"/>
      <c r="H936" s="118"/>
      <c r="I936" s="119"/>
      <c r="J936" s="118"/>
      <c r="K936" s="119"/>
      <c r="L936" s="119"/>
      <c r="M936" s="147"/>
      <c r="N936" s="119"/>
      <c r="O936" s="119"/>
      <c r="P936" s="118"/>
      <c r="Q936" s="147"/>
    </row>
    <row r="937" spans="1:17" x14ac:dyDescent="0.25">
      <c r="A937" s="22"/>
      <c r="D937" s="162"/>
      <c r="E937" s="117"/>
      <c r="F937" s="118"/>
      <c r="G937" s="119"/>
      <c r="H937" s="118"/>
      <c r="I937" s="119"/>
      <c r="J937" s="118"/>
      <c r="K937" s="119"/>
      <c r="L937" s="119"/>
      <c r="M937" s="147"/>
      <c r="N937" s="119"/>
      <c r="O937" s="119"/>
      <c r="P937" s="118"/>
      <c r="Q937" s="147"/>
    </row>
    <row r="938" spans="1:17" x14ac:dyDescent="0.25">
      <c r="A938" s="22"/>
      <c r="D938" s="162"/>
      <c r="E938" s="117"/>
      <c r="F938" s="118"/>
      <c r="G938" s="119"/>
      <c r="H938" s="118"/>
      <c r="I938" s="119"/>
      <c r="J938" s="118"/>
      <c r="K938" s="119"/>
      <c r="L938" s="119"/>
      <c r="M938" s="147"/>
      <c r="N938" s="119"/>
      <c r="O938" s="119"/>
      <c r="P938" s="118"/>
      <c r="Q938" s="147"/>
    </row>
    <row r="939" spans="1:17" x14ac:dyDescent="0.25">
      <c r="A939" s="22"/>
      <c r="D939" s="162"/>
      <c r="E939" s="117"/>
      <c r="F939" s="118"/>
      <c r="G939" s="119"/>
      <c r="H939" s="118"/>
      <c r="I939" s="119"/>
      <c r="J939" s="118"/>
      <c r="K939" s="119"/>
      <c r="L939" s="119"/>
      <c r="M939" s="147"/>
      <c r="N939" s="119"/>
      <c r="O939" s="119"/>
      <c r="P939" s="118"/>
      <c r="Q939" s="147"/>
    </row>
    <row r="940" spans="1:17" x14ac:dyDescent="0.25">
      <c r="A940" s="22"/>
      <c r="D940" s="162"/>
      <c r="E940" s="117"/>
      <c r="F940" s="118"/>
      <c r="G940" s="119"/>
      <c r="H940" s="118"/>
      <c r="I940" s="119"/>
      <c r="J940" s="118"/>
      <c r="K940" s="119"/>
      <c r="L940" s="119"/>
      <c r="M940" s="147"/>
      <c r="N940" s="119"/>
      <c r="O940" s="119"/>
      <c r="P940" s="118"/>
      <c r="Q940" s="147"/>
    </row>
    <row r="941" spans="1:17" x14ac:dyDescent="0.25">
      <c r="A941" s="22"/>
      <c r="D941" s="162"/>
      <c r="E941" s="117"/>
      <c r="F941" s="118"/>
      <c r="G941" s="119"/>
      <c r="H941" s="118"/>
      <c r="I941" s="119"/>
      <c r="J941" s="118"/>
      <c r="K941" s="119"/>
      <c r="L941" s="119"/>
      <c r="M941" s="147"/>
      <c r="N941" s="119"/>
      <c r="O941" s="119"/>
      <c r="P941" s="118"/>
      <c r="Q941" s="147"/>
    </row>
    <row r="942" spans="1:17" x14ac:dyDescent="0.25">
      <c r="A942" s="22"/>
      <c r="D942" s="162"/>
      <c r="E942" s="117"/>
      <c r="F942" s="118"/>
      <c r="G942" s="119"/>
      <c r="H942" s="118"/>
      <c r="I942" s="119"/>
      <c r="J942" s="118"/>
      <c r="K942" s="119"/>
      <c r="L942" s="119"/>
      <c r="M942" s="147"/>
      <c r="N942" s="119"/>
      <c r="O942" s="119"/>
      <c r="P942" s="118"/>
      <c r="Q942" s="147"/>
    </row>
    <row r="943" spans="1:17" x14ac:dyDescent="0.25">
      <c r="A943" s="22"/>
      <c r="D943" s="162"/>
      <c r="E943" s="117"/>
      <c r="F943" s="118"/>
      <c r="G943" s="119"/>
      <c r="H943" s="118"/>
      <c r="I943" s="119"/>
      <c r="J943" s="118"/>
      <c r="K943" s="119"/>
      <c r="L943" s="119"/>
      <c r="M943" s="147"/>
      <c r="N943" s="119"/>
      <c r="O943" s="119"/>
      <c r="P943" s="118"/>
      <c r="Q943" s="147"/>
    </row>
    <row r="944" spans="1:17" x14ac:dyDescent="0.25">
      <c r="A944" s="22"/>
      <c r="D944" s="162"/>
      <c r="E944" s="117"/>
      <c r="F944" s="118"/>
      <c r="G944" s="119"/>
      <c r="H944" s="118"/>
      <c r="I944" s="119"/>
      <c r="J944" s="118"/>
      <c r="K944" s="119"/>
      <c r="L944" s="119"/>
      <c r="M944" s="147"/>
      <c r="N944" s="119"/>
      <c r="O944" s="119"/>
      <c r="P944" s="118"/>
      <c r="Q944" s="147"/>
    </row>
    <row r="945" spans="1:17" x14ac:dyDescent="0.25">
      <c r="A945" s="22"/>
      <c r="D945" s="162"/>
      <c r="E945" s="117"/>
      <c r="F945" s="118"/>
      <c r="G945" s="119"/>
      <c r="H945" s="118"/>
      <c r="I945" s="119"/>
      <c r="J945" s="118"/>
      <c r="K945" s="119"/>
      <c r="L945" s="119"/>
      <c r="M945" s="147"/>
      <c r="N945" s="119"/>
      <c r="O945" s="119"/>
      <c r="P945" s="118"/>
      <c r="Q945" s="147"/>
    </row>
    <row r="946" spans="1:17" x14ac:dyDescent="0.25">
      <c r="A946" s="22"/>
      <c r="D946" s="162"/>
      <c r="E946" s="117"/>
      <c r="F946" s="118"/>
      <c r="G946" s="119"/>
      <c r="H946" s="118"/>
      <c r="I946" s="119"/>
      <c r="J946" s="118"/>
      <c r="K946" s="119"/>
      <c r="L946" s="119"/>
      <c r="M946" s="147"/>
      <c r="N946" s="119"/>
      <c r="O946" s="119"/>
      <c r="P946" s="118"/>
      <c r="Q946" s="147"/>
    </row>
    <row r="947" spans="1:17" x14ac:dyDescent="0.25">
      <c r="A947" s="22"/>
      <c r="D947" s="162"/>
      <c r="E947" s="117"/>
      <c r="F947" s="118"/>
      <c r="G947" s="119"/>
      <c r="H947" s="118"/>
      <c r="I947" s="119"/>
      <c r="J947" s="118"/>
      <c r="K947" s="119"/>
      <c r="L947" s="119"/>
      <c r="M947" s="147"/>
      <c r="N947" s="119"/>
      <c r="O947" s="119"/>
      <c r="P947" s="118"/>
      <c r="Q947" s="147"/>
    </row>
    <row r="948" spans="1:17" x14ac:dyDescent="0.25">
      <c r="A948" s="22"/>
      <c r="D948" s="162"/>
      <c r="E948" s="117"/>
      <c r="F948" s="118"/>
      <c r="G948" s="119"/>
      <c r="H948" s="118"/>
      <c r="I948" s="119"/>
      <c r="J948" s="118"/>
      <c r="K948" s="119"/>
      <c r="L948" s="119"/>
      <c r="M948" s="147"/>
      <c r="N948" s="119"/>
      <c r="O948" s="119"/>
      <c r="P948" s="118"/>
      <c r="Q948" s="147"/>
    </row>
    <row r="949" spans="1:17" x14ac:dyDescent="0.25">
      <c r="A949" s="22"/>
      <c r="D949" s="162"/>
      <c r="E949" s="117"/>
      <c r="F949" s="118"/>
      <c r="G949" s="119"/>
      <c r="H949" s="118"/>
      <c r="I949" s="119"/>
      <c r="J949" s="118"/>
      <c r="K949" s="119"/>
      <c r="L949" s="119"/>
      <c r="M949" s="147"/>
      <c r="N949" s="119"/>
      <c r="O949" s="119"/>
      <c r="P949" s="118"/>
      <c r="Q949" s="147"/>
    </row>
    <row r="950" spans="1:17" x14ac:dyDescent="0.25">
      <c r="A950" s="22"/>
      <c r="D950" s="162"/>
      <c r="E950" s="117"/>
      <c r="F950" s="118"/>
      <c r="G950" s="119"/>
      <c r="H950" s="118"/>
      <c r="I950" s="119"/>
      <c r="J950" s="118"/>
      <c r="K950" s="119"/>
      <c r="L950" s="119"/>
      <c r="M950" s="147"/>
      <c r="N950" s="119"/>
      <c r="O950" s="119"/>
      <c r="P950" s="118"/>
      <c r="Q950" s="147"/>
    </row>
    <row r="951" spans="1:17" x14ac:dyDescent="0.25">
      <c r="A951" s="22"/>
      <c r="D951" s="162"/>
      <c r="E951" s="117"/>
      <c r="F951" s="118"/>
      <c r="G951" s="119"/>
      <c r="H951" s="118"/>
      <c r="I951" s="119"/>
      <c r="J951" s="118"/>
      <c r="K951" s="119"/>
      <c r="L951" s="119"/>
      <c r="M951" s="147"/>
      <c r="N951" s="119"/>
      <c r="O951" s="119"/>
      <c r="P951" s="118"/>
      <c r="Q951" s="147"/>
    </row>
    <row r="952" spans="1:17" x14ac:dyDescent="0.25">
      <c r="A952" s="22"/>
      <c r="D952" s="162"/>
      <c r="E952" s="117"/>
      <c r="F952" s="118"/>
      <c r="G952" s="119"/>
      <c r="H952" s="118"/>
      <c r="I952" s="119"/>
      <c r="J952" s="118"/>
      <c r="K952" s="119"/>
      <c r="L952" s="119"/>
      <c r="M952" s="147"/>
      <c r="N952" s="119"/>
      <c r="O952" s="119"/>
      <c r="P952" s="118"/>
      <c r="Q952" s="147"/>
    </row>
    <row r="953" spans="1:17" x14ac:dyDescent="0.25">
      <c r="A953" s="22"/>
      <c r="D953" s="162"/>
      <c r="E953" s="117"/>
      <c r="F953" s="118"/>
      <c r="G953" s="119"/>
      <c r="H953" s="118"/>
      <c r="I953" s="119"/>
      <c r="J953" s="118"/>
      <c r="K953" s="119"/>
      <c r="L953" s="119"/>
      <c r="M953" s="147"/>
      <c r="N953" s="119"/>
      <c r="O953" s="119"/>
      <c r="P953" s="118"/>
      <c r="Q953" s="147"/>
    </row>
    <row r="954" spans="1:17" x14ac:dyDescent="0.25">
      <c r="A954" s="22"/>
      <c r="D954" s="162"/>
      <c r="E954" s="117"/>
      <c r="F954" s="118"/>
      <c r="G954" s="119"/>
      <c r="H954" s="118"/>
      <c r="I954" s="119"/>
      <c r="J954" s="118"/>
      <c r="K954" s="119"/>
      <c r="L954" s="119"/>
      <c r="M954" s="147"/>
      <c r="N954" s="119"/>
      <c r="O954" s="119"/>
      <c r="P954" s="118"/>
      <c r="Q954" s="147"/>
    </row>
    <row r="955" spans="1:17" x14ac:dyDescent="0.25">
      <c r="A955" s="22"/>
      <c r="D955" s="162"/>
      <c r="E955" s="117"/>
      <c r="F955" s="118"/>
      <c r="G955" s="119"/>
      <c r="H955" s="118"/>
      <c r="I955" s="119"/>
      <c r="J955" s="118"/>
      <c r="K955" s="119"/>
      <c r="L955" s="119"/>
      <c r="M955" s="147"/>
      <c r="N955" s="119"/>
      <c r="O955" s="119"/>
      <c r="P955" s="118"/>
      <c r="Q955" s="147"/>
    </row>
    <row r="956" spans="1:17" x14ac:dyDescent="0.25">
      <c r="A956" s="22"/>
      <c r="D956" s="162"/>
      <c r="E956" s="117"/>
      <c r="F956" s="118"/>
      <c r="G956" s="119"/>
      <c r="H956" s="118"/>
      <c r="I956" s="119"/>
      <c r="J956" s="118"/>
      <c r="K956" s="119"/>
      <c r="L956" s="119"/>
      <c r="M956" s="147"/>
      <c r="N956" s="119"/>
      <c r="O956" s="119"/>
      <c r="P956" s="118"/>
      <c r="Q956" s="147"/>
    </row>
    <row r="957" spans="1:17" x14ac:dyDescent="0.25">
      <c r="A957" s="22"/>
      <c r="D957" s="162"/>
      <c r="E957" s="117"/>
      <c r="F957" s="118"/>
      <c r="G957" s="119"/>
      <c r="H957" s="118"/>
      <c r="I957" s="119"/>
      <c r="J957" s="118"/>
      <c r="K957" s="119"/>
      <c r="L957" s="119"/>
      <c r="M957" s="147"/>
      <c r="N957" s="119"/>
      <c r="O957" s="119"/>
      <c r="P957" s="118"/>
      <c r="Q957" s="147"/>
    </row>
    <row r="958" spans="1:17" x14ac:dyDescent="0.25">
      <c r="A958" s="22"/>
      <c r="D958" s="162"/>
      <c r="E958" s="117"/>
      <c r="F958" s="118"/>
      <c r="G958" s="119"/>
      <c r="H958" s="118"/>
      <c r="I958" s="119"/>
      <c r="J958" s="118"/>
      <c r="K958" s="119"/>
      <c r="L958" s="119"/>
      <c r="M958" s="147"/>
      <c r="N958" s="119"/>
      <c r="O958" s="119"/>
      <c r="P958" s="118"/>
      <c r="Q958" s="147"/>
    </row>
    <row r="959" spans="1:17" x14ac:dyDescent="0.25">
      <c r="A959" s="22"/>
      <c r="D959" s="162"/>
      <c r="E959" s="117"/>
      <c r="F959" s="118"/>
      <c r="G959" s="119"/>
      <c r="H959" s="118"/>
      <c r="I959" s="119"/>
      <c r="J959" s="118"/>
      <c r="K959" s="119"/>
      <c r="L959" s="119"/>
      <c r="M959" s="147"/>
      <c r="N959" s="119"/>
      <c r="O959" s="119"/>
      <c r="P959" s="118"/>
      <c r="Q959" s="147"/>
    </row>
    <row r="960" spans="1:17" x14ac:dyDescent="0.25">
      <c r="A960" s="22"/>
      <c r="D960" s="162"/>
      <c r="E960" s="117"/>
      <c r="F960" s="118"/>
      <c r="G960" s="119"/>
      <c r="H960" s="118"/>
      <c r="I960" s="119"/>
      <c r="J960" s="118"/>
      <c r="K960" s="119"/>
      <c r="L960" s="119"/>
      <c r="M960" s="147"/>
      <c r="N960" s="119"/>
      <c r="O960" s="119"/>
      <c r="P960" s="118"/>
      <c r="Q960" s="147"/>
    </row>
    <row r="961" spans="1:17" x14ac:dyDescent="0.25">
      <c r="A961" s="22"/>
      <c r="D961" s="162"/>
      <c r="E961" s="117"/>
      <c r="F961" s="118"/>
      <c r="G961" s="119"/>
      <c r="H961" s="118"/>
      <c r="I961" s="119"/>
      <c r="J961" s="118"/>
      <c r="K961" s="119"/>
      <c r="L961" s="119"/>
      <c r="M961" s="147"/>
      <c r="N961" s="119"/>
      <c r="O961" s="119"/>
      <c r="P961" s="118"/>
      <c r="Q961" s="147"/>
    </row>
    <row r="962" spans="1:17" x14ac:dyDescent="0.25">
      <c r="A962" s="22"/>
      <c r="D962" s="162"/>
      <c r="E962" s="117"/>
      <c r="F962" s="118"/>
      <c r="G962" s="119"/>
      <c r="H962" s="118"/>
      <c r="I962" s="119"/>
      <c r="J962" s="118"/>
      <c r="K962" s="119"/>
      <c r="L962" s="119"/>
      <c r="M962" s="147"/>
      <c r="N962" s="119"/>
      <c r="O962" s="119"/>
      <c r="P962" s="118"/>
      <c r="Q962" s="147"/>
    </row>
    <row r="963" spans="1:17" x14ac:dyDescent="0.25">
      <c r="A963" s="22"/>
      <c r="D963" s="162"/>
      <c r="E963" s="117"/>
      <c r="F963" s="118"/>
      <c r="G963" s="119"/>
      <c r="H963" s="118"/>
      <c r="I963" s="119"/>
      <c r="J963" s="118"/>
      <c r="K963" s="119"/>
      <c r="L963" s="119"/>
      <c r="M963" s="147"/>
      <c r="N963" s="119"/>
      <c r="O963" s="119"/>
      <c r="P963" s="118"/>
      <c r="Q963" s="147"/>
    </row>
    <row r="964" spans="1:17" x14ac:dyDescent="0.25">
      <c r="A964" s="22"/>
      <c r="D964" s="162"/>
      <c r="E964" s="117"/>
      <c r="F964" s="118"/>
      <c r="G964" s="119"/>
      <c r="H964" s="118"/>
      <c r="I964" s="119"/>
      <c r="J964" s="118"/>
      <c r="K964" s="119"/>
      <c r="L964" s="119"/>
      <c r="M964" s="147"/>
      <c r="N964" s="119"/>
      <c r="O964" s="119"/>
      <c r="P964" s="118"/>
      <c r="Q964" s="147"/>
    </row>
    <row r="965" spans="1:17" x14ac:dyDescent="0.25">
      <c r="A965" s="22"/>
      <c r="D965" s="162"/>
      <c r="E965" s="117"/>
      <c r="F965" s="118"/>
      <c r="G965" s="119"/>
      <c r="H965" s="118"/>
      <c r="I965" s="119"/>
      <c r="J965" s="118"/>
      <c r="K965" s="119"/>
      <c r="L965" s="119"/>
      <c r="M965" s="147"/>
      <c r="N965" s="119"/>
      <c r="O965" s="119"/>
      <c r="P965" s="118"/>
      <c r="Q965" s="147"/>
    </row>
    <row r="966" spans="1:17" x14ac:dyDescent="0.25">
      <c r="A966" s="22"/>
      <c r="D966" s="162"/>
      <c r="E966" s="117"/>
      <c r="F966" s="118"/>
      <c r="G966" s="119"/>
      <c r="H966" s="118"/>
      <c r="I966" s="119"/>
      <c r="J966" s="118"/>
      <c r="K966" s="119"/>
      <c r="L966" s="119"/>
      <c r="M966" s="147"/>
      <c r="N966" s="119"/>
      <c r="O966" s="119"/>
      <c r="P966" s="118"/>
      <c r="Q966" s="147"/>
    </row>
    <row r="967" spans="1:17" x14ac:dyDescent="0.25">
      <c r="A967" s="22"/>
      <c r="D967" s="162"/>
      <c r="E967" s="117"/>
      <c r="F967" s="118"/>
      <c r="G967" s="119"/>
      <c r="H967" s="118"/>
      <c r="I967" s="119"/>
      <c r="J967" s="118"/>
      <c r="K967" s="119"/>
      <c r="L967" s="119"/>
      <c r="M967" s="147"/>
      <c r="N967" s="119"/>
      <c r="O967" s="119"/>
      <c r="P967" s="118"/>
      <c r="Q967" s="147"/>
    </row>
    <row r="968" spans="1:17" x14ac:dyDescent="0.25">
      <c r="A968" s="22"/>
      <c r="D968" s="162"/>
      <c r="E968" s="117"/>
      <c r="F968" s="118"/>
      <c r="G968" s="119"/>
      <c r="H968" s="118"/>
      <c r="I968" s="119"/>
      <c r="J968" s="118"/>
      <c r="K968" s="119"/>
      <c r="L968" s="119"/>
      <c r="M968" s="147"/>
      <c r="N968" s="119"/>
      <c r="O968" s="119"/>
      <c r="P968" s="118"/>
      <c r="Q968" s="147"/>
    </row>
    <row r="969" spans="1:17" x14ac:dyDescent="0.25">
      <c r="A969" s="22"/>
      <c r="D969" s="162"/>
      <c r="E969" s="117"/>
      <c r="F969" s="118"/>
      <c r="G969" s="119"/>
      <c r="H969" s="118"/>
      <c r="I969" s="119"/>
      <c r="J969" s="118"/>
      <c r="K969" s="119"/>
      <c r="L969" s="119"/>
      <c r="M969" s="147"/>
      <c r="N969" s="119"/>
      <c r="O969" s="119"/>
      <c r="P969" s="118"/>
      <c r="Q969" s="147"/>
    </row>
    <row r="970" spans="1:17" x14ac:dyDescent="0.25">
      <c r="A970" s="22"/>
      <c r="D970" s="162"/>
      <c r="E970" s="117"/>
      <c r="F970" s="118"/>
      <c r="G970" s="119"/>
      <c r="H970" s="118"/>
      <c r="I970" s="119"/>
      <c r="J970" s="118"/>
      <c r="K970" s="119"/>
      <c r="L970" s="119"/>
      <c r="M970" s="147"/>
      <c r="N970" s="119"/>
      <c r="O970" s="119"/>
      <c r="P970" s="118"/>
      <c r="Q970" s="147"/>
    </row>
    <row r="971" spans="1:17" x14ac:dyDescent="0.25">
      <c r="A971" s="22"/>
      <c r="D971" s="162"/>
      <c r="E971" s="117"/>
      <c r="F971" s="118"/>
      <c r="G971" s="119"/>
      <c r="H971" s="118"/>
      <c r="I971" s="119"/>
      <c r="J971" s="118"/>
      <c r="K971" s="119"/>
      <c r="L971" s="119"/>
      <c r="M971" s="147"/>
      <c r="N971" s="119"/>
      <c r="O971" s="119"/>
      <c r="P971" s="118"/>
      <c r="Q971" s="147"/>
    </row>
    <row r="972" spans="1:17" x14ac:dyDescent="0.25">
      <c r="A972" s="22"/>
      <c r="D972" s="162"/>
      <c r="E972" s="117"/>
      <c r="F972" s="118"/>
      <c r="G972" s="119"/>
      <c r="H972" s="118"/>
      <c r="I972" s="119"/>
      <c r="J972" s="118"/>
      <c r="K972" s="119"/>
      <c r="L972" s="119"/>
      <c r="M972" s="147"/>
      <c r="N972" s="119"/>
      <c r="O972" s="119"/>
      <c r="P972" s="118"/>
      <c r="Q972" s="147"/>
    </row>
    <row r="973" spans="1:17" x14ac:dyDescent="0.25">
      <c r="A973" s="22"/>
      <c r="D973" s="162"/>
      <c r="E973" s="117"/>
      <c r="F973" s="118"/>
      <c r="G973" s="119"/>
      <c r="H973" s="118"/>
      <c r="I973" s="119"/>
      <c r="J973" s="118"/>
      <c r="K973" s="119"/>
      <c r="L973" s="119"/>
      <c r="M973" s="147"/>
      <c r="N973" s="119"/>
      <c r="O973" s="119"/>
      <c r="P973" s="118"/>
      <c r="Q973" s="147"/>
    </row>
    <row r="974" spans="1:17" x14ac:dyDescent="0.25">
      <c r="A974" s="22"/>
      <c r="D974" s="162"/>
      <c r="E974" s="117"/>
      <c r="F974" s="118"/>
      <c r="G974" s="119"/>
      <c r="H974" s="118"/>
      <c r="I974" s="119"/>
      <c r="J974" s="118"/>
      <c r="K974" s="119"/>
      <c r="L974" s="119"/>
      <c r="M974" s="147"/>
      <c r="N974" s="119"/>
      <c r="O974" s="119"/>
      <c r="P974" s="118"/>
      <c r="Q974" s="147"/>
    </row>
    <row r="975" spans="1:17" x14ac:dyDescent="0.25">
      <c r="A975" s="22"/>
      <c r="D975" s="162"/>
      <c r="E975" s="117"/>
      <c r="F975" s="118"/>
      <c r="G975" s="119"/>
      <c r="H975" s="118"/>
      <c r="I975" s="119"/>
      <c r="J975" s="118"/>
      <c r="K975" s="119"/>
      <c r="L975" s="119"/>
      <c r="M975" s="147"/>
      <c r="N975" s="119"/>
      <c r="O975" s="119"/>
      <c r="P975" s="118"/>
      <c r="Q975" s="147"/>
    </row>
    <row r="976" spans="1:17" x14ac:dyDescent="0.25">
      <c r="A976" s="22"/>
      <c r="D976" s="162"/>
      <c r="E976" s="117"/>
      <c r="F976" s="118"/>
      <c r="G976" s="119"/>
      <c r="H976" s="118"/>
      <c r="I976" s="119"/>
      <c r="J976" s="118"/>
      <c r="K976" s="119"/>
      <c r="L976" s="119"/>
      <c r="M976" s="147"/>
      <c r="N976" s="119"/>
      <c r="O976" s="119"/>
      <c r="P976" s="118"/>
      <c r="Q976" s="147"/>
    </row>
    <row r="977" spans="1:17" x14ac:dyDescent="0.25">
      <c r="A977" s="22"/>
      <c r="D977" s="162"/>
      <c r="E977" s="117"/>
      <c r="F977" s="118"/>
      <c r="G977" s="119"/>
      <c r="H977" s="118"/>
      <c r="I977" s="119"/>
      <c r="J977" s="118"/>
      <c r="K977" s="119"/>
      <c r="L977" s="119"/>
      <c r="M977" s="147"/>
      <c r="N977" s="119"/>
      <c r="O977" s="119"/>
      <c r="P977" s="118"/>
      <c r="Q977" s="147"/>
    </row>
    <row r="978" spans="1:17" x14ac:dyDescent="0.25">
      <c r="A978" s="22"/>
      <c r="D978" s="162"/>
      <c r="E978" s="117"/>
      <c r="F978" s="118"/>
      <c r="G978" s="119"/>
      <c r="H978" s="118"/>
      <c r="I978" s="119"/>
      <c r="J978" s="118"/>
      <c r="K978" s="119"/>
      <c r="L978" s="119"/>
      <c r="M978" s="147"/>
      <c r="N978" s="119"/>
      <c r="O978" s="119"/>
      <c r="P978" s="118"/>
      <c r="Q978" s="147"/>
    </row>
    <row r="979" spans="1:17" x14ac:dyDescent="0.25">
      <c r="A979" s="22"/>
      <c r="D979" s="162"/>
      <c r="E979" s="117"/>
      <c r="F979" s="118"/>
      <c r="G979" s="119"/>
      <c r="H979" s="118"/>
      <c r="I979" s="119"/>
      <c r="J979" s="118"/>
      <c r="K979" s="119"/>
      <c r="L979" s="119"/>
      <c r="M979" s="147"/>
      <c r="N979" s="119"/>
      <c r="O979" s="119"/>
      <c r="P979" s="118"/>
      <c r="Q979" s="147"/>
    </row>
    <row r="980" spans="1:17" x14ac:dyDescent="0.25">
      <c r="A980" s="22"/>
      <c r="D980" s="162"/>
      <c r="E980" s="117"/>
      <c r="F980" s="118"/>
      <c r="G980" s="119"/>
      <c r="H980" s="118"/>
      <c r="I980" s="119"/>
      <c r="J980" s="118"/>
      <c r="K980" s="119"/>
      <c r="L980" s="119"/>
      <c r="M980" s="147"/>
      <c r="N980" s="119"/>
      <c r="O980" s="119"/>
      <c r="P980" s="118"/>
      <c r="Q980" s="147"/>
    </row>
    <row r="981" spans="1:17" x14ac:dyDescent="0.25">
      <c r="A981" s="22"/>
      <c r="D981" s="162"/>
      <c r="E981" s="117"/>
      <c r="F981" s="118"/>
      <c r="G981" s="119"/>
      <c r="H981" s="118"/>
      <c r="I981" s="119"/>
      <c r="J981" s="118"/>
      <c r="K981" s="119"/>
      <c r="L981" s="119"/>
      <c r="M981" s="147"/>
      <c r="N981" s="119"/>
      <c r="O981" s="119"/>
      <c r="P981" s="118"/>
      <c r="Q981" s="147"/>
    </row>
    <row r="982" spans="1:17" x14ac:dyDescent="0.25">
      <c r="A982" s="22"/>
      <c r="D982" s="162"/>
      <c r="E982" s="117"/>
      <c r="F982" s="118"/>
      <c r="G982" s="119"/>
      <c r="H982" s="118"/>
      <c r="I982" s="119"/>
      <c r="J982" s="118"/>
      <c r="K982" s="119"/>
      <c r="L982" s="119"/>
      <c r="M982" s="147"/>
      <c r="N982" s="119"/>
      <c r="O982" s="119"/>
      <c r="P982" s="118"/>
      <c r="Q982" s="147"/>
    </row>
    <row r="983" spans="1:17" x14ac:dyDescent="0.25">
      <c r="A983" s="22"/>
      <c r="D983" s="162"/>
      <c r="E983" s="117"/>
      <c r="F983" s="118"/>
      <c r="G983" s="119"/>
      <c r="H983" s="118"/>
      <c r="I983" s="119"/>
      <c r="J983" s="118"/>
      <c r="K983" s="119"/>
      <c r="L983" s="119"/>
      <c r="M983" s="147"/>
      <c r="N983" s="119"/>
      <c r="O983" s="119"/>
      <c r="P983" s="118"/>
      <c r="Q983" s="147"/>
    </row>
    <row r="984" spans="1:17" x14ac:dyDescent="0.25">
      <c r="A984" s="22"/>
      <c r="D984" s="162"/>
      <c r="E984" s="117"/>
      <c r="F984" s="118"/>
      <c r="G984" s="119"/>
      <c r="H984" s="118"/>
      <c r="I984" s="119"/>
      <c r="J984" s="118"/>
      <c r="K984" s="119"/>
      <c r="L984" s="119"/>
      <c r="M984" s="147"/>
      <c r="N984" s="119"/>
      <c r="O984" s="119"/>
      <c r="P984" s="118"/>
      <c r="Q984" s="147"/>
    </row>
    <row r="985" spans="1:17" x14ac:dyDescent="0.25">
      <c r="A985" s="22"/>
      <c r="D985" s="162"/>
      <c r="E985" s="117"/>
      <c r="F985" s="118"/>
      <c r="G985" s="119"/>
      <c r="H985" s="118"/>
      <c r="I985" s="119"/>
      <c r="J985" s="118"/>
      <c r="K985" s="119"/>
      <c r="L985" s="119"/>
      <c r="M985" s="147"/>
      <c r="N985" s="119"/>
      <c r="O985" s="119"/>
      <c r="P985" s="118"/>
      <c r="Q985" s="147"/>
    </row>
    <row r="986" spans="1:17" x14ac:dyDescent="0.25">
      <c r="A986" s="22"/>
      <c r="D986" s="162"/>
      <c r="E986" s="117"/>
      <c r="F986" s="118"/>
      <c r="G986" s="119"/>
      <c r="H986" s="118"/>
      <c r="I986" s="119"/>
      <c r="J986" s="118"/>
      <c r="K986" s="119"/>
      <c r="L986" s="119"/>
      <c r="M986" s="147"/>
      <c r="N986" s="119"/>
      <c r="O986" s="119"/>
      <c r="P986" s="118"/>
      <c r="Q986" s="147"/>
    </row>
    <row r="987" spans="1:17" x14ac:dyDescent="0.25">
      <c r="A987" s="22"/>
      <c r="D987" s="162"/>
      <c r="E987" s="117"/>
      <c r="F987" s="118"/>
      <c r="G987" s="119"/>
      <c r="H987" s="118"/>
      <c r="I987" s="119"/>
      <c r="J987" s="118"/>
      <c r="K987" s="119"/>
      <c r="L987" s="119"/>
      <c r="M987" s="147"/>
      <c r="N987" s="119"/>
      <c r="O987" s="119"/>
      <c r="P987" s="118"/>
      <c r="Q987" s="147"/>
    </row>
    <row r="988" spans="1:17" x14ac:dyDescent="0.25">
      <c r="A988" s="22"/>
      <c r="D988" s="162"/>
      <c r="E988" s="117"/>
      <c r="F988" s="118"/>
      <c r="G988" s="119"/>
      <c r="H988" s="118"/>
      <c r="I988" s="119"/>
      <c r="J988" s="118"/>
      <c r="K988" s="119"/>
      <c r="L988" s="119"/>
      <c r="M988" s="147"/>
      <c r="N988" s="119"/>
      <c r="O988" s="119"/>
      <c r="P988" s="118"/>
      <c r="Q988" s="147"/>
    </row>
    <row r="989" spans="1:17" x14ac:dyDescent="0.25">
      <c r="A989" s="22"/>
      <c r="D989" s="162"/>
      <c r="E989" s="117"/>
      <c r="F989" s="118"/>
      <c r="G989" s="119"/>
      <c r="H989" s="118"/>
      <c r="I989" s="119"/>
      <c r="J989" s="118"/>
      <c r="K989" s="119"/>
      <c r="L989" s="119"/>
      <c r="M989" s="147"/>
      <c r="N989" s="119"/>
      <c r="O989" s="119"/>
      <c r="P989" s="118"/>
      <c r="Q989" s="147"/>
    </row>
    <row r="990" spans="1:17" x14ac:dyDescent="0.25">
      <c r="A990" s="22"/>
      <c r="D990" s="162"/>
      <c r="E990" s="117"/>
      <c r="F990" s="118"/>
      <c r="G990" s="119"/>
      <c r="H990" s="118"/>
      <c r="I990" s="119"/>
      <c r="J990" s="118"/>
      <c r="K990" s="119"/>
      <c r="L990" s="119"/>
      <c r="M990" s="147"/>
      <c r="N990" s="119"/>
      <c r="O990" s="119"/>
      <c r="P990" s="118"/>
      <c r="Q990" s="147"/>
    </row>
    <row r="991" spans="1:17" x14ac:dyDescent="0.25">
      <c r="A991" s="22"/>
      <c r="D991" s="162"/>
      <c r="E991" s="117"/>
      <c r="F991" s="118"/>
      <c r="G991" s="119"/>
      <c r="H991" s="118"/>
      <c r="I991" s="119"/>
      <c r="J991" s="118"/>
      <c r="K991" s="119"/>
      <c r="L991" s="119"/>
      <c r="M991" s="147"/>
      <c r="N991" s="119"/>
      <c r="O991" s="119"/>
      <c r="P991" s="118"/>
      <c r="Q991" s="147"/>
    </row>
    <row r="992" spans="1:17" x14ac:dyDescent="0.25">
      <c r="A992" s="22"/>
      <c r="D992" s="162"/>
      <c r="E992" s="117"/>
      <c r="F992" s="118"/>
      <c r="G992" s="119"/>
      <c r="H992" s="118"/>
      <c r="I992" s="119"/>
      <c r="J992" s="118"/>
      <c r="K992" s="119"/>
      <c r="L992" s="119"/>
      <c r="M992" s="147"/>
      <c r="N992" s="119"/>
      <c r="O992" s="119"/>
      <c r="P992" s="118"/>
      <c r="Q992" s="147"/>
    </row>
    <row r="993" spans="1:17" x14ac:dyDescent="0.25">
      <c r="A993" s="22"/>
      <c r="D993" s="162"/>
      <c r="E993" s="117"/>
      <c r="F993" s="118"/>
      <c r="G993" s="119"/>
      <c r="H993" s="118"/>
      <c r="I993" s="119"/>
      <c r="J993" s="118"/>
      <c r="K993" s="119"/>
      <c r="L993" s="119"/>
      <c r="M993" s="147"/>
      <c r="N993" s="119"/>
      <c r="O993" s="119"/>
      <c r="P993" s="118"/>
      <c r="Q993" s="147"/>
    </row>
    <row r="994" spans="1:17" x14ac:dyDescent="0.25">
      <c r="A994" s="22"/>
      <c r="D994" s="162"/>
      <c r="E994" s="117"/>
      <c r="F994" s="118"/>
      <c r="G994" s="119"/>
      <c r="H994" s="118"/>
      <c r="I994" s="119"/>
      <c r="J994" s="118"/>
      <c r="K994" s="119"/>
      <c r="L994" s="119"/>
      <c r="M994" s="147"/>
      <c r="N994" s="119"/>
      <c r="O994" s="119"/>
      <c r="P994" s="118"/>
      <c r="Q994" s="147"/>
    </row>
    <row r="995" spans="1:17" x14ac:dyDescent="0.25">
      <c r="A995" s="22"/>
      <c r="D995" s="162"/>
      <c r="E995" s="117"/>
      <c r="F995" s="118"/>
      <c r="G995" s="119"/>
      <c r="H995" s="118"/>
      <c r="I995" s="119"/>
      <c r="J995" s="118"/>
      <c r="K995" s="119"/>
      <c r="L995" s="119"/>
      <c r="M995" s="147"/>
      <c r="N995" s="119"/>
      <c r="O995" s="119"/>
      <c r="P995" s="118"/>
      <c r="Q995" s="147"/>
    </row>
    <row r="996" spans="1:17" x14ac:dyDescent="0.25">
      <c r="A996" s="22"/>
      <c r="D996" s="162"/>
      <c r="E996" s="117"/>
      <c r="F996" s="118"/>
      <c r="G996" s="119"/>
      <c r="H996" s="118"/>
      <c r="I996" s="119"/>
      <c r="J996" s="118"/>
      <c r="K996" s="119"/>
      <c r="L996" s="119"/>
      <c r="M996" s="147"/>
      <c r="N996" s="119"/>
      <c r="O996" s="119"/>
      <c r="P996" s="118"/>
      <c r="Q996" s="147"/>
    </row>
    <row r="997" spans="1:17" x14ac:dyDescent="0.25">
      <c r="A997" s="22"/>
      <c r="D997" s="162"/>
      <c r="E997" s="117"/>
      <c r="F997" s="118"/>
      <c r="G997" s="119"/>
      <c r="H997" s="118"/>
      <c r="I997" s="119"/>
      <c r="J997" s="118"/>
      <c r="K997" s="119"/>
      <c r="L997" s="119"/>
      <c r="M997" s="147"/>
      <c r="N997" s="119"/>
      <c r="O997" s="119"/>
      <c r="P997" s="118"/>
      <c r="Q997" s="147"/>
    </row>
    <row r="998" spans="1:17" x14ac:dyDescent="0.25">
      <c r="A998" s="22"/>
      <c r="D998" s="162"/>
      <c r="E998" s="117"/>
      <c r="F998" s="118"/>
      <c r="G998" s="119"/>
      <c r="H998" s="118"/>
      <c r="I998" s="119"/>
      <c r="J998" s="118"/>
      <c r="K998" s="119"/>
      <c r="L998" s="119"/>
      <c r="M998" s="147"/>
      <c r="N998" s="119"/>
      <c r="O998" s="119"/>
      <c r="P998" s="118"/>
      <c r="Q998" s="147"/>
    </row>
    <row r="999" spans="1:17" x14ac:dyDescent="0.25">
      <c r="A999" s="22"/>
      <c r="D999" s="162"/>
      <c r="E999" s="117"/>
      <c r="F999" s="118"/>
      <c r="G999" s="119"/>
      <c r="H999" s="118"/>
      <c r="I999" s="119"/>
      <c r="J999" s="118"/>
      <c r="K999" s="119"/>
      <c r="L999" s="119"/>
      <c r="M999" s="147"/>
      <c r="N999" s="119"/>
      <c r="O999" s="119"/>
      <c r="P999" s="118"/>
      <c r="Q999" s="147"/>
    </row>
    <row r="1000" spans="1:17" x14ac:dyDescent="0.25">
      <c r="A1000" s="22"/>
      <c r="D1000" s="162"/>
      <c r="E1000" s="117"/>
      <c r="F1000" s="118"/>
      <c r="G1000" s="119"/>
      <c r="H1000" s="118"/>
      <c r="I1000" s="119"/>
      <c r="J1000" s="118"/>
      <c r="K1000" s="119"/>
      <c r="L1000" s="119"/>
      <c r="M1000" s="147"/>
      <c r="N1000" s="119"/>
      <c r="O1000" s="119"/>
      <c r="P1000" s="118"/>
      <c r="Q1000" s="147"/>
    </row>
    <row r="1001" spans="1:17" x14ac:dyDescent="0.25">
      <c r="A1001" s="22"/>
      <c r="D1001" s="162"/>
      <c r="E1001" s="117"/>
      <c r="F1001" s="118"/>
      <c r="G1001" s="119"/>
      <c r="H1001" s="118"/>
      <c r="I1001" s="119"/>
      <c r="J1001" s="118"/>
      <c r="K1001" s="119"/>
      <c r="L1001" s="119"/>
      <c r="M1001" s="147"/>
      <c r="N1001" s="119"/>
      <c r="O1001" s="119"/>
      <c r="P1001" s="118"/>
      <c r="Q1001" s="147"/>
    </row>
    <row r="1002" spans="1:17" x14ac:dyDescent="0.25">
      <c r="A1002" s="22"/>
      <c r="D1002" s="162"/>
      <c r="E1002" s="117"/>
      <c r="F1002" s="118"/>
      <c r="G1002" s="119"/>
      <c r="H1002" s="118"/>
      <c r="I1002" s="119"/>
      <c r="J1002" s="118"/>
      <c r="K1002" s="119"/>
      <c r="L1002" s="119"/>
      <c r="M1002" s="147"/>
      <c r="N1002" s="119"/>
      <c r="O1002" s="119"/>
      <c r="P1002" s="118"/>
      <c r="Q1002" s="147"/>
    </row>
    <row r="1003" spans="1:17" x14ac:dyDescent="0.25">
      <c r="A1003" s="22"/>
      <c r="D1003" s="162"/>
      <c r="E1003" s="117"/>
      <c r="F1003" s="118"/>
      <c r="G1003" s="119"/>
      <c r="H1003" s="118"/>
      <c r="I1003" s="119"/>
      <c r="J1003" s="118"/>
      <c r="K1003" s="119"/>
      <c r="L1003" s="119"/>
      <c r="M1003" s="147"/>
      <c r="N1003" s="119"/>
      <c r="O1003" s="119"/>
      <c r="P1003" s="118"/>
      <c r="Q1003" s="147"/>
    </row>
    <row r="1004" spans="1:17" x14ac:dyDescent="0.25">
      <c r="A1004" s="22"/>
      <c r="D1004" s="162"/>
      <c r="E1004" s="117"/>
      <c r="F1004" s="118"/>
      <c r="G1004" s="119"/>
      <c r="H1004" s="118"/>
      <c r="I1004" s="119"/>
      <c r="J1004" s="118"/>
      <c r="K1004" s="119"/>
      <c r="L1004" s="119"/>
      <c r="M1004" s="147"/>
      <c r="N1004" s="119"/>
      <c r="O1004" s="119"/>
      <c r="P1004" s="118"/>
      <c r="Q1004" s="147"/>
    </row>
    <row r="1005" spans="1:17" x14ac:dyDescent="0.25">
      <c r="A1005" s="22"/>
      <c r="D1005" s="162"/>
      <c r="E1005" s="117"/>
      <c r="F1005" s="118"/>
      <c r="G1005" s="119"/>
      <c r="H1005" s="118"/>
      <c r="I1005" s="119"/>
      <c r="J1005" s="118"/>
      <c r="K1005" s="119"/>
      <c r="L1005" s="119"/>
      <c r="M1005" s="147"/>
      <c r="N1005" s="119"/>
      <c r="O1005" s="119"/>
      <c r="P1005" s="118"/>
      <c r="Q1005" s="147"/>
    </row>
    <row r="1006" spans="1:17" x14ac:dyDescent="0.25">
      <c r="A1006" s="22"/>
      <c r="D1006" s="162"/>
      <c r="E1006" s="117"/>
      <c r="F1006" s="118"/>
      <c r="G1006" s="119"/>
      <c r="H1006" s="118"/>
      <c r="I1006" s="119"/>
      <c r="J1006" s="118"/>
      <c r="K1006" s="119"/>
      <c r="L1006" s="119"/>
      <c r="M1006" s="147"/>
      <c r="N1006" s="119"/>
      <c r="O1006" s="119"/>
      <c r="P1006" s="118"/>
      <c r="Q1006" s="147"/>
    </row>
    <row r="1007" spans="1:17" x14ac:dyDescent="0.25">
      <c r="A1007" s="22"/>
      <c r="D1007" s="162"/>
      <c r="E1007" s="117"/>
      <c r="F1007" s="118"/>
      <c r="G1007" s="119"/>
      <c r="H1007" s="118"/>
      <c r="I1007" s="119"/>
      <c r="J1007" s="118"/>
      <c r="K1007" s="119"/>
      <c r="L1007" s="119"/>
      <c r="M1007" s="147"/>
      <c r="N1007" s="119"/>
      <c r="O1007" s="119"/>
      <c r="P1007" s="118"/>
      <c r="Q1007" s="147"/>
    </row>
    <row r="1008" spans="1:17" x14ac:dyDescent="0.25">
      <c r="A1008" s="22"/>
      <c r="D1008" s="162"/>
      <c r="E1008" s="117"/>
      <c r="F1008" s="118"/>
      <c r="G1008" s="119"/>
      <c r="H1008" s="118"/>
      <c r="I1008" s="119"/>
      <c r="J1008" s="118"/>
      <c r="K1008" s="119"/>
      <c r="L1008" s="119"/>
      <c r="M1008" s="147"/>
      <c r="N1008" s="119"/>
      <c r="O1008" s="119"/>
      <c r="P1008" s="118"/>
      <c r="Q1008" s="147"/>
    </row>
    <row r="1009" spans="1:17" x14ac:dyDescent="0.25">
      <c r="A1009" s="22"/>
      <c r="D1009" s="162"/>
      <c r="E1009" s="117"/>
      <c r="F1009" s="118"/>
      <c r="G1009" s="119"/>
      <c r="H1009" s="118"/>
      <c r="I1009" s="119"/>
      <c r="J1009" s="118"/>
      <c r="K1009" s="119"/>
      <c r="L1009" s="119"/>
      <c r="M1009" s="147"/>
      <c r="N1009" s="119"/>
      <c r="O1009" s="119"/>
      <c r="P1009" s="118"/>
      <c r="Q1009" s="147"/>
    </row>
    <row r="1010" spans="1:17" x14ac:dyDescent="0.25">
      <c r="A1010" s="22"/>
      <c r="D1010" s="162"/>
      <c r="E1010" s="117"/>
      <c r="F1010" s="118"/>
      <c r="G1010" s="119"/>
      <c r="H1010" s="118"/>
      <c r="I1010" s="119"/>
      <c r="J1010" s="118"/>
      <c r="K1010" s="119"/>
      <c r="L1010" s="119"/>
      <c r="M1010" s="147"/>
      <c r="N1010" s="119"/>
      <c r="O1010" s="119"/>
      <c r="P1010" s="118"/>
      <c r="Q1010" s="147"/>
    </row>
    <row r="1011" spans="1:17" x14ac:dyDescent="0.25">
      <c r="A1011" s="22"/>
      <c r="D1011" s="162"/>
      <c r="E1011" s="117"/>
      <c r="F1011" s="118"/>
      <c r="G1011" s="119"/>
      <c r="H1011" s="118"/>
      <c r="I1011" s="119"/>
      <c r="J1011" s="118"/>
      <c r="K1011" s="119"/>
      <c r="L1011" s="119"/>
      <c r="M1011" s="147"/>
      <c r="N1011" s="119"/>
      <c r="O1011" s="119"/>
      <c r="P1011" s="118"/>
      <c r="Q1011" s="147"/>
    </row>
    <row r="1012" spans="1:17" x14ac:dyDescent="0.25">
      <c r="A1012" s="22"/>
      <c r="D1012" s="162"/>
      <c r="E1012" s="117"/>
      <c r="F1012" s="118"/>
      <c r="G1012" s="119"/>
      <c r="H1012" s="118"/>
      <c r="I1012" s="119"/>
      <c r="J1012" s="118"/>
      <c r="K1012" s="119"/>
      <c r="L1012" s="119"/>
      <c r="M1012" s="147"/>
      <c r="N1012" s="119"/>
      <c r="O1012" s="119"/>
      <c r="P1012" s="118"/>
      <c r="Q1012" s="147"/>
    </row>
    <row r="1013" spans="1:17" x14ac:dyDescent="0.25">
      <c r="A1013" s="22"/>
      <c r="D1013" s="162"/>
      <c r="E1013" s="117"/>
      <c r="F1013" s="118"/>
      <c r="G1013" s="119"/>
      <c r="H1013" s="118"/>
      <c r="I1013" s="119"/>
      <c r="J1013" s="118"/>
      <c r="K1013" s="119"/>
      <c r="L1013" s="119"/>
      <c r="M1013" s="147"/>
      <c r="N1013" s="119"/>
      <c r="O1013" s="119"/>
      <c r="P1013" s="118"/>
      <c r="Q1013" s="147"/>
    </row>
    <row r="1014" spans="1:17" x14ac:dyDescent="0.25">
      <c r="A1014" s="22"/>
      <c r="D1014" s="162"/>
      <c r="E1014" s="117"/>
      <c r="F1014" s="118"/>
      <c r="G1014" s="119"/>
      <c r="H1014" s="118"/>
      <c r="I1014" s="119"/>
      <c r="J1014" s="118"/>
      <c r="K1014" s="119"/>
      <c r="L1014" s="119"/>
      <c r="M1014" s="147"/>
      <c r="N1014" s="119"/>
      <c r="O1014" s="119"/>
      <c r="P1014" s="118"/>
      <c r="Q1014" s="147"/>
    </row>
    <row r="1015" spans="1:17" x14ac:dyDescent="0.25">
      <c r="A1015" s="22"/>
      <c r="D1015" s="162"/>
      <c r="E1015" s="117"/>
      <c r="F1015" s="118"/>
      <c r="G1015" s="119"/>
      <c r="H1015" s="118"/>
      <c r="I1015" s="119"/>
      <c r="J1015" s="118"/>
      <c r="K1015" s="119"/>
      <c r="L1015" s="119"/>
      <c r="M1015" s="147"/>
      <c r="N1015" s="119"/>
      <c r="O1015" s="119"/>
      <c r="P1015" s="118"/>
      <c r="Q1015" s="147"/>
    </row>
    <row r="1016" spans="1:17" x14ac:dyDescent="0.25">
      <c r="A1016" s="22"/>
      <c r="D1016" s="162"/>
      <c r="E1016" s="117"/>
      <c r="F1016" s="118"/>
      <c r="G1016" s="119"/>
      <c r="H1016" s="118"/>
      <c r="I1016" s="119"/>
      <c r="J1016" s="118"/>
      <c r="K1016" s="119"/>
      <c r="L1016" s="119"/>
      <c r="M1016" s="147"/>
      <c r="N1016" s="119"/>
      <c r="O1016" s="119"/>
      <c r="P1016" s="118"/>
      <c r="Q1016" s="147"/>
    </row>
    <row r="1017" spans="1:17" x14ac:dyDescent="0.25">
      <c r="A1017" s="22"/>
      <c r="D1017" s="162"/>
      <c r="E1017" s="117"/>
      <c r="F1017" s="118"/>
      <c r="G1017" s="119"/>
      <c r="H1017" s="118"/>
      <c r="I1017" s="119"/>
      <c r="J1017" s="118"/>
      <c r="K1017" s="119"/>
      <c r="L1017" s="119"/>
      <c r="M1017" s="147"/>
      <c r="N1017" s="119"/>
      <c r="O1017" s="119"/>
      <c r="P1017" s="118"/>
      <c r="Q1017" s="147"/>
    </row>
    <row r="1018" spans="1:17" x14ac:dyDescent="0.25">
      <c r="A1018" s="22"/>
      <c r="D1018" s="162"/>
      <c r="E1018" s="117"/>
      <c r="F1018" s="118"/>
      <c r="G1018" s="119"/>
      <c r="H1018" s="118"/>
      <c r="I1018" s="119"/>
      <c r="J1018" s="118"/>
      <c r="K1018" s="119"/>
      <c r="L1018" s="119"/>
      <c r="M1018" s="147"/>
      <c r="N1018" s="119"/>
      <c r="O1018" s="119"/>
      <c r="P1018" s="118"/>
      <c r="Q1018" s="147"/>
    </row>
    <row r="1019" spans="1:17" x14ac:dyDescent="0.25">
      <c r="A1019" s="22"/>
      <c r="D1019" s="162"/>
      <c r="E1019" s="117"/>
      <c r="F1019" s="118"/>
      <c r="G1019" s="119"/>
      <c r="H1019" s="118"/>
      <c r="I1019" s="119"/>
      <c r="J1019" s="118"/>
      <c r="K1019" s="119"/>
      <c r="L1019" s="119"/>
      <c r="M1019" s="147"/>
      <c r="N1019" s="119"/>
      <c r="O1019" s="119"/>
      <c r="P1019" s="118"/>
      <c r="Q1019" s="147"/>
    </row>
    <row r="1020" spans="1:17" x14ac:dyDescent="0.25">
      <c r="A1020" s="22"/>
      <c r="D1020" s="162"/>
      <c r="E1020" s="117"/>
      <c r="F1020" s="118"/>
      <c r="G1020" s="119"/>
      <c r="H1020" s="118"/>
      <c r="I1020" s="119"/>
      <c r="J1020" s="118"/>
      <c r="K1020" s="119"/>
      <c r="L1020" s="119"/>
      <c r="M1020" s="147"/>
      <c r="N1020" s="119"/>
      <c r="O1020" s="119"/>
      <c r="P1020" s="118"/>
      <c r="Q1020" s="147"/>
    </row>
    <row r="1021" spans="1:17" x14ac:dyDescent="0.25">
      <c r="A1021" s="22"/>
      <c r="D1021" s="162"/>
      <c r="E1021" s="117"/>
      <c r="F1021" s="118"/>
      <c r="G1021" s="119"/>
      <c r="H1021" s="118"/>
      <c r="I1021" s="119"/>
      <c r="J1021" s="118"/>
      <c r="K1021" s="119"/>
      <c r="L1021" s="119"/>
      <c r="M1021" s="147"/>
      <c r="N1021" s="119"/>
      <c r="O1021" s="119"/>
      <c r="P1021" s="118"/>
      <c r="Q1021" s="147"/>
    </row>
    <row r="1022" spans="1:17" x14ac:dyDescent="0.25">
      <c r="A1022" s="22"/>
      <c r="D1022" s="162"/>
      <c r="E1022" s="117"/>
      <c r="F1022" s="118"/>
      <c r="G1022" s="119"/>
      <c r="H1022" s="118"/>
      <c r="I1022" s="119"/>
      <c r="J1022" s="118"/>
      <c r="K1022" s="119"/>
      <c r="L1022" s="119"/>
      <c r="M1022" s="147"/>
      <c r="N1022" s="119"/>
      <c r="O1022" s="119"/>
      <c r="P1022" s="118"/>
      <c r="Q1022" s="147"/>
    </row>
    <row r="1023" spans="1:17" x14ac:dyDescent="0.25">
      <c r="A1023" s="22"/>
      <c r="D1023" s="162"/>
      <c r="E1023" s="117"/>
      <c r="F1023" s="118"/>
      <c r="G1023" s="119"/>
      <c r="H1023" s="118"/>
      <c r="I1023" s="119"/>
      <c r="J1023" s="118"/>
      <c r="K1023" s="119"/>
      <c r="L1023" s="119"/>
      <c r="M1023" s="147"/>
      <c r="N1023" s="119"/>
      <c r="O1023" s="119"/>
      <c r="P1023" s="118"/>
      <c r="Q1023" s="147"/>
    </row>
    <row r="1024" spans="1:17" x14ac:dyDescent="0.25">
      <c r="A1024" s="22"/>
      <c r="D1024" s="162"/>
      <c r="E1024" s="117"/>
      <c r="F1024" s="118"/>
      <c r="G1024" s="119"/>
      <c r="H1024" s="118"/>
      <c r="I1024" s="119"/>
      <c r="J1024" s="118"/>
      <c r="K1024" s="119"/>
      <c r="L1024" s="119"/>
      <c r="M1024" s="147"/>
      <c r="N1024" s="119"/>
      <c r="O1024" s="119"/>
      <c r="P1024" s="118"/>
      <c r="Q1024" s="147"/>
    </row>
    <row r="1025" spans="1:17" x14ac:dyDescent="0.25">
      <c r="A1025" s="22"/>
      <c r="D1025" s="162"/>
      <c r="E1025" s="117"/>
      <c r="F1025" s="118"/>
      <c r="G1025" s="119"/>
      <c r="H1025" s="118"/>
      <c r="I1025" s="119"/>
      <c r="J1025" s="118"/>
      <c r="K1025" s="119"/>
      <c r="L1025" s="119"/>
      <c r="M1025" s="147"/>
      <c r="N1025" s="119"/>
      <c r="O1025" s="119"/>
      <c r="P1025" s="118"/>
      <c r="Q1025" s="147"/>
    </row>
    <row r="1026" spans="1:17" x14ac:dyDescent="0.25">
      <c r="A1026" s="22"/>
      <c r="D1026" s="162"/>
      <c r="E1026" s="117"/>
      <c r="F1026" s="118"/>
      <c r="G1026" s="119"/>
      <c r="H1026" s="118"/>
      <c r="I1026" s="119"/>
      <c r="J1026" s="118"/>
      <c r="K1026" s="119"/>
      <c r="L1026" s="119"/>
      <c r="M1026" s="147"/>
      <c r="N1026" s="119"/>
      <c r="O1026" s="119"/>
      <c r="P1026" s="118"/>
      <c r="Q1026" s="147"/>
    </row>
    <row r="1027" spans="1:17" x14ac:dyDescent="0.25">
      <c r="A1027" s="22"/>
      <c r="D1027" s="162"/>
      <c r="E1027" s="117"/>
      <c r="F1027" s="118"/>
      <c r="G1027" s="119"/>
      <c r="H1027" s="118"/>
      <c r="I1027" s="119"/>
      <c r="J1027" s="118"/>
      <c r="K1027" s="119"/>
      <c r="L1027" s="119"/>
      <c r="M1027" s="147"/>
      <c r="N1027" s="119"/>
      <c r="O1027" s="119"/>
      <c r="P1027" s="118"/>
      <c r="Q1027" s="147"/>
    </row>
    <row r="1028" spans="1:17" x14ac:dyDescent="0.25">
      <c r="A1028" s="22"/>
      <c r="D1028" s="162"/>
      <c r="E1028" s="117"/>
      <c r="F1028" s="118"/>
      <c r="G1028" s="119"/>
      <c r="H1028" s="118"/>
      <c r="I1028" s="119"/>
      <c r="J1028" s="118"/>
      <c r="K1028" s="119"/>
      <c r="L1028" s="119"/>
      <c r="M1028" s="147"/>
      <c r="N1028" s="119"/>
      <c r="O1028" s="119"/>
      <c r="P1028" s="118"/>
      <c r="Q1028" s="147"/>
    </row>
    <row r="1029" spans="1:17" x14ac:dyDescent="0.25">
      <c r="A1029" s="22"/>
      <c r="D1029" s="162"/>
      <c r="E1029" s="117"/>
      <c r="F1029" s="118"/>
      <c r="G1029" s="119"/>
      <c r="H1029" s="118"/>
      <c r="I1029" s="119"/>
      <c r="J1029" s="118"/>
      <c r="K1029" s="119"/>
      <c r="L1029" s="119"/>
      <c r="M1029" s="147"/>
      <c r="N1029" s="119"/>
      <c r="O1029" s="119"/>
      <c r="P1029" s="118"/>
      <c r="Q1029" s="147"/>
    </row>
    <row r="1030" spans="1:17" x14ac:dyDescent="0.25">
      <c r="A1030" s="22"/>
      <c r="D1030" s="162"/>
      <c r="E1030" s="117"/>
      <c r="F1030" s="118"/>
      <c r="G1030" s="119"/>
      <c r="H1030" s="118"/>
      <c r="I1030" s="119"/>
      <c r="J1030" s="118"/>
      <c r="K1030" s="119"/>
      <c r="L1030" s="119"/>
      <c r="M1030" s="147"/>
      <c r="N1030" s="119"/>
      <c r="O1030" s="119"/>
      <c r="P1030" s="118"/>
      <c r="Q1030" s="147"/>
    </row>
    <row r="1031" spans="1:17" x14ac:dyDescent="0.25">
      <c r="A1031" s="22"/>
      <c r="D1031" s="162"/>
      <c r="E1031" s="117"/>
      <c r="F1031" s="118"/>
      <c r="G1031" s="119"/>
      <c r="H1031" s="118"/>
      <c r="I1031" s="119"/>
      <c r="J1031" s="118"/>
      <c r="K1031" s="119"/>
      <c r="L1031" s="119"/>
      <c r="M1031" s="147"/>
      <c r="N1031" s="119"/>
      <c r="O1031" s="119"/>
      <c r="P1031" s="118"/>
      <c r="Q1031" s="147"/>
    </row>
    <row r="1032" spans="1:17" x14ac:dyDescent="0.25">
      <c r="A1032" s="22"/>
      <c r="D1032" s="162"/>
      <c r="E1032" s="117"/>
      <c r="F1032" s="118"/>
      <c r="G1032" s="119"/>
      <c r="H1032" s="118"/>
      <c r="I1032" s="119"/>
      <c r="J1032" s="118"/>
      <c r="K1032" s="119"/>
      <c r="L1032" s="119"/>
      <c r="M1032" s="147"/>
      <c r="N1032" s="119"/>
      <c r="O1032" s="119"/>
      <c r="P1032" s="118"/>
      <c r="Q1032" s="147"/>
    </row>
    <row r="1033" spans="1:17" x14ac:dyDescent="0.25">
      <c r="A1033" s="22"/>
      <c r="D1033" s="162"/>
      <c r="E1033" s="117"/>
      <c r="F1033" s="118"/>
      <c r="G1033" s="119"/>
      <c r="H1033" s="118"/>
      <c r="I1033" s="119"/>
      <c r="J1033" s="118"/>
      <c r="K1033" s="119"/>
      <c r="L1033" s="119"/>
      <c r="M1033" s="147"/>
      <c r="N1033" s="119"/>
      <c r="O1033" s="119"/>
      <c r="P1033" s="118"/>
      <c r="Q1033" s="147"/>
    </row>
    <row r="1034" spans="1:17" x14ac:dyDescent="0.25">
      <c r="A1034" s="22"/>
      <c r="D1034" s="162"/>
      <c r="E1034" s="117"/>
      <c r="F1034" s="118"/>
      <c r="G1034" s="119"/>
      <c r="H1034" s="118"/>
      <c r="I1034" s="119"/>
      <c r="J1034" s="118"/>
      <c r="K1034" s="119"/>
      <c r="L1034" s="119"/>
      <c r="M1034" s="147"/>
      <c r="N1034" s="119"/>
      <c r="O1034" s="119"/>
      <c r="P1034" s="118"/>
      <c r="Q1034" s="147"/>
    </row>
    <row r="1035" spans="1:17" x14ac:dyDescent="0.25">
      <c r="A1035" s="22"/>
      <c r="D1035" s="162"/>
      <c r="E1035" s="117"/>
      <c r="F1035" s="118"/>
      <c r="G1035" s="119"/>
      <c r="H1035" s="118"/>
      <c r="I1035" s="119"/>
      <c r="J1035" s="118"/>
      <c r="K1035" s="119"/>
      <c r="L1035" s="119"/>
      <c r="M1035" s="147"/>
      <c r="N1035" s="119"/>
      <c r="O1035" s="119"/>
      <c r="P1035" s="118"/>
      <c r="Q1035" s="147"/>
    </row>
    <row r="1036" spans="1:17" x14ac:dyDescent="0.25">
      <c r="A1036" s="22"/>
      <c r="D1036" s="162"/>
      <c r="E1036" s="117"/>
      <c r="F1036" s="118"/>
      <c r="G1036" s="119"/>
      <c r="H1036" s="118"/>
      <c r="I1036" s="119"/>
      <c r="J1036" s="118"/>
      <c r="K1036" s="119"/>
      <c r="L1036" s="119"/>
      <c r="M1036" s="147"/>
      <c r="N1036" s="119"/>
      <c r="O1036" s="119"/>
      <c r="P1036" s="118"/>
      <c r="Q1036" s="147"/>
    </row>
    <row r="1037" spans="1:17" x14ac:dyDescent="0.25">
      <c r="A1037" s="22"/>
      <c r="D1037" s="162"/>
      <c r="E1037" s="117"/>
      <c r="F1037" s="118"/>
      <c r="G1037" s="119"/>
      <c r="H1037" s="118"/>
      <c r="I1037" s="119"/>
      <c r="J1037" s="118"/>
      <c r="K1037" s="119"/>
      <c r="L1037" s="119"/>
      <c r="M1037" s="147"/>
      <c r="N1037" s="119"/>
      <c r="O1037" s="119"/>
      <c r="P1037" s="118"/>
      <c r="Q1037" s="147"/>
    </row>
    <row r="1038" spans="1:17" x14ac:dyDescent="0.25">
      <c r="A1038" s="22"/>
      <c r="D1038" s="162"/>
      <c r="E1038" s="117"/>
      <c r="F1038" s="118"/>
      <c r="G1038" s="119"/>
      <c r="H1038" s="118"/>
      <c r="I1038" s="119"/>
      <c r="J1038" s="118"/>
      <c r="K1038" s="119"/>
      <c r="L1038" s="119"/>
      <c r="M1038" s="147"/>
      <c r="N1038" s="119"/>
      <c r="O1038" s="119"/>
      <c r="P1038" s="118"/>
      <c r="Q1038" s="147"/>
    </row>
    <row r="1039" spans="1:17" x14ac:dyDescent="0.25">
      <c r="A1039" s="22"/>
      <c r="D1039" s="162"/>
      <c r="E1039" s="117"/>
      <c r="F1039" s="118"/>
      <c r="G1039" s="119"/>
      <c r="H1039" s="118"/>
      <c r="I1039" s="119"/>
      <c r="J1039" s="118"/>
      <c r="K1039" s="119"/>
      <c r="L1039" s="119"/>
      <c r="M1039" s="147"/>
      <c r="N1039" s="119"/>
      <c r="O1039" s="119"/>
      <c r="P1039" s="118"/>
      <c r="Q1039" s="147"/>
    </row>
    <row r="1040" spans="1:17" x14ac:dyDescent="0.25">
      <c r="A1040" s="22"/>
      <c r="D1040" s="162"/>
      <c r="E1040" s="117"/>
      <c r="F1040" s="118"/>
      <c r="G1040" s="119"/>
      <c r="H1040" s="118"/>
      <c r="I1040" s="119"/>
      <c r="J1040" s="118"/>
      <c r="K1040" s="119"/>
      <c r="L1040" s="119"/>
      <c r="M1040" s="147"/>
      <c r="N1040" s="119"/>
      <c r="O1040" s="119"/>
      <c r="P1040" s="118"/>
      <c r="Q1040" s="147"/>
    </row>
    <row r="1041" spans="1:17" x14ac:dyDescent="0.25">
      <c r="A1041" s="22"/>
      <c r="D1041" s="162"/>
      <c r="E1041" s="117"/>
      <c r="F1041" s="118"/>
      <c r="G1041" s="119"/>
      <c r="H1041" s="118"/>
      <c r="I1041" s="119"/>
      <c r="J1041" s="118"/>
      <c r="K1041" s="119"/>
      <c r="L1041" s="119"/>
      <c r="M1041" s="147"/>
      <c r="N1041" s="119"/>
      <c r="O1041" s="119"/>
      <c r="P1041" s="118"/>
      <c r="Q1041" s="147"/>
    </row>
    <row r="1042" spans="1:17" x14ac:dyDescent="0.25">
      <c r="A1042" s="22"/>
      <c r="D1042" s="162"/>
      <c r="E1042" s="117"/>
      <c r="F1042" s="118"/>
      <c r="G1042" s="119"/>
      <c r="H1042" s="118"/>
      <c r="I1042" s="119"/>
      <c r="J1042" s="118"/>
      <c r="K1042" s="119"/>
      <c r="L1042" s="119"/>
      <c r="M1042" s="147"/>
      <c r="N1042" s="119"/>
      <c r="O1042" s="119"/>
      <c r="P1042" s="118"/>
      <c r="Q1042" s="147"/>
    </row>
    <row r="1043" spans="1:17" x14ac:dyDescent="0.25">
      <c r="A1043" s="22"/>
      <c r="D1043" s="162"/>
      <c r="E1043" s="117"/>
      <c r="F1043" s="118"/>
      <c r="G1043" s="119"/>
      <c r="H1043" s="118"/>
      <c r="I1043" s="119"/>
      <c r="J1043" s="118"/>
      <c r="K1043" s="119"/>
      <c r="L1043" s="119"/>
      <c r="M1043" s="147"/>
      <c r="N1043" s="119"/>
      <c r="O1043" s="119"/>
      <c r="P1043" s="118"/>
      <c r="Q1043" s="147"/>
    </row>
    <row r="1044" spans="1:17" x14ac:dyDescent="0.25">
      <c r="A1044" s="22"/>
      <c r="D1044" s="162"/>
      <c r="E1044" s="117"/>
      <c r="F1044" s="118"/>
      <c r="G1044" s="119"/>
      <c r="H1044" s="118"/>
      <c r="I1044" s="119"/>
      <c r="J1044" s="118"/>
      <c r="K1044" s="119"/>
      <c r="L1044" s="119"/>
      <c r="M1044" s="147"/>
      <c r="N1044" s="119"/>
      <c r="O1044" s="119"/>
      <c r="P1044" s="118"/>
      <c r="Q1044" s="147"/>
    </row>
    <row r="1045" spans="1:17" x14ac:dyDescent="0.25">
      <c r="A1045" s="22"/>
      <c r="D1045" s="162"/>
      <c r="E1045" s="117"/>
      <c r="F1045" s="118"/>
      <c r="G1045" s="119"/>
      <c r="H1045" s="118"/>
      <c r="I1045" s="119"/>
      <c r="J1045" s="118"/>
      <c r="K1045" s="119"/>
      <c r="L1045" s="119"/>
      <c r="M1045" s="147"/>
      <c r="N1045" s="119"/>
      <c r="O1045" s="119"/>
      <c r="P1045" s="118"/>
      <c r="Q1045" s="147"/>
    </row>
    <row r="1046" spans="1:17" x14ac:dyDescent="0.25">
      <c r="A1046" s="22"/>
      <c r="D1046" s="162"/>
      <c r="E1046" s="117"/>
      <c r="F1046" s="118"/>
      <c r="G1046" s="119"/>
      <c r="H1046" s="118"/>
      <c r="I1046" s="119"/>
      <c r="J1046" s="118"/>
      <c r="K1046" s="119"/>
      <c r="L1046" s="119"/>
      <c r="M1046" s="147"/>
      <c r="N1046" s="119"/>
      <c r="O1046" s="119"/>
      <c r="P1046" s="118"/>
      <c r="Q1046" s="147"/>
    </row>
    <row r="1047" spans="1:17" x14ac:dyDescent="0.25">
      <c r="A1047" s="22"/>
      <c r="D1047" s="162"/>
      <c r="E1047" s="117"/>
      <c r="F1047" s="118"/>
      <c r="G1047" s="119"/>
      <c r="H1047" s="118"/>
      <c r="I1047" s="119"/>
      <c r="J1047" s="118"/>
      <c r="K1047" s="119"/>
      <c r="L1047" s="119"/>
      <c r="M1047" s="147"/>
      <c r="N1047" s="119"/>
      <c r="O1047" s="119"/>
      <c r="P1047" s="118"/>
      <c r="Q1047" s="147"/>
    </row>
    <row r="1048" spans="1:17" x14ac:dyDescent="0.25">
      <c r="A1048" s="22"/>
      <c r="D1048" s="162"/>
      <c r="E1048" s="117"/>
      <c r="F1048" s="118"/>
      <c r="G1048" s="119"/>
      <c r="H1048" s="118"/>
      <c r="I1048" s="119"/>
      <c r="J1048" s="118"/>
      <c r="K1048" s="119"/>
      <c r="L1048" s="119"/>
      <c r="M1048" s="147"/>
      <c r="N1048" s="119"/>
      <c r="O1048" s="119"/>
      <c r="P1048" s="118"/>
      <c r="Q1048" s="147"/>
    </row>
    <row r="1049" spans="1:17" x14ac:dyDescent="0.25">
      <c r="A1049" s="22"/>
      <c r="D1049" s="162"/>
      <c r="E1049" s="117"/>
      <c r="F1049" s="118"/>
      <c r="G1049" s="119"/>
      <c r="H1049" s="118"/>
      <c r="I1049" s="119"/>
      <c r="J1049" s="118"/>
      <c r="K1049" s="119"/>
      <c r="L1049" s="119"/>
      <c r="M1049" s="147"/>
      <c r="N1049" s="119"/>
      <c r="O1049" s="119"/>
      <c r="P1049" s="118"/>
      <c r="Q1049" s="147"/>
    </row>
    <row r="1050" spans="1:17" x14ac:dyDescent="0.25">
      <c r="A1050" s="22"/>
      <c r="D1050" s="162"/>
      <c r="E1050" s="117"/>
      <c r="F1050" s="118"/>
      <c r="G1050" s="119"/>
      <c r="H1050" s="118"/>
      <c r="I1050" s="119"/>
      <c r="J1050" s="118"/>
      <c r="K1050" s="119"/>
      <c r="L1050" s="119"/>
      <c r="M1050" s="147"/>
      <c r="N1050" s="119"/>
      <c r="O1050" s="119"/>
      <c r="P1050" s="118"/>
      <c r="Q1050" s="147"/>
    </row>
    <row r="1051" spans="1:17" x14ac:dyDescent="0.25">
      <c r="A1051" s="22"/>
      <c r="D1051" s="162"/>
      <c r="E1051" s="117"/>
      <c r="F1051" s="118"/>
      <c r="G1051" s="119"/>
      <c r="H1051" s="118"/>
      <c r="I1051" s="119"/>
      <c r="J1051" s="118"/>
      <c r="K1051" s="119"/>
      <c r="L1051" s="119"/>
      <c r="M1051" s="147"/>
      <c r="N1051" s="119"/>
      <c r="O1051" s="119"/>
      <c r="P1051" s="118"/>
      <c r="Q1051" s="147"/>
    </row>
    <row r="1052" spans="1:17" x14ac:dyDescent="0.25">
      <c r="A1052" s="22"/>
      <c r="D1052" s="162"/>
      <c r="E1052" s="117"/>
      <c r="F1052" s="118"/>
      <c r="G1052" s="119"/>
      <c r="H1052" s="118"/>
      <c r="I1052" s="119"/>
      <c r="J1052" s="118"/>
      <c r="K1052" s="119"/>
      <c r="L1052" s="119"/>
      <c r="M1052" s="147"/>
      <c r="N1052" s="119"/>
      <c r="O1052" s="119"/>
      <c r="P1052" s="118"/>
      <c r="Q1052" s="147"/>
    </row>
    <row r="1053" spans="1:17" x14ac:dyDescent="0.25">
      <c r="A1053" s="22"/>
      <c r="D1053" s="162"/>
      <c r="E1053" s="117"/>
      <c r="F1053" s="118"/>
      <c r="G1053" s="119"/>
      <c r="H1053" s="118"/>
      <c r="I1053" s="119"/>
      <c r="J1053" s="118"/>
      <c r="K1053" s="119"/>
      <c r="L1053" s="119"/>
      <c r="M1053" s="147"/>
      <c r="N1053" s="119"/>
      <c r="O1053" s="119"/>
      <c r="P1053" s="118"/>
      <c r="Q1053" s="147"/>
    </row>
    <row r="1054" spans="1:17" x14ac:dyDescent="0.25">
      <c r="A1054" s="22"/>
      <c r="D1054" s="162"/>
      <c r="E1054" s="117"/>
      <c r="F1054" s="118"/>
      <c r="G1054" s="119"/>
      <c r="H1054" s="118"/>
      <c r="I1054" s="119"/>
      <c r="J1054" s="118"/>
      <c r="K1054" s="119"/>
      <c r="L1054" s="119"/>
      <c r="M1054" s="147"/>
      <c r="N1054" s="119"/>
      <c r="O1054" s="119"/>
      <c r="P1054" s="118"/>
      <c r="Q1054" s="147"/>
    </row>
    <row r="1055" spans="1:17" x14ac:dyDescent="0.25">
      <c r="A1055" s="22"/>
      <c r="D1055" s="162"/>
      <c r="E1055" s="117"/>
      <c r="F1055" s="118"/>
      <c r="G1055" s="119"/>
      <c r="H1055" s="118"/>
      <c r="I1055" s="119"/>
      <c r="J1055" s="118"/>
      <c r="K1055" s="119"/>
      <c r="L1055" s="119"/>
      <c r="M1055" s="147"/>
      <c r="N1055" s="119"/>
      <c r="O1055" s="119"/>
      <c r="P1055" s="118"/>
      <c r="Q1055" s="147"/>
    </row>
    <row r="1056" spans="1:17" x14ac:dyDescent="0.25">
      <c r="A1056" s="22"/>
      <c r="D1056" s="162"/>
      <c r="E1056" s="117"/>
      <c r="F1056" s="118"/>
      <c r="G1056" s="119"/>
      <c r="H1056" s="118"/>
      <c r="I1056" s="119"/>
      <c r="J1056" s="118"/>
      <c r="K1056" s="119"/>
      <c r="L1056" s="119"/>
      <c r="M1056" s="147"/>
      <c r="N1056" s="119"/>
      <c r="O1056" s="119"/>
      <c r="P1056" s="118"/>
      <c r="Q1056" s="147"/>
    </row>
    <row r="1057" spans="1:17" x14ac:dyDescent="0.25">
      <c r="A1057" s="22"/>
      <c r="D1057" s="162"/>
      <c r="E1057" s="117"/>
      <c r="F1057" s="118"/>
      <c r="G1057" s="119"/>
      <c r="H1057" s="118"/>
      <c r="I1057" s="119"/>
      <c r="J1057" s="118"/>
      <c r="K1057" s="119"/>
      <c r="L1057" s="119"/>
      <c r="M1057" s="147"/>
      <c r="N1057" s="119"/>
      <c r="O1057" s="119"/>
      <c r="P1057" s="118"/>
      <c r="Q1057" s="147"/>
    </row>
    <row r="1058" spans="1:17" x14ac:dyDescent="0.25">
      <c r="A1058" s="22"/>
      <c r="D1058" s="162"/>
      <c r="E1058" s="117"/>
      <c r="F1058" s="118"/>
      <c r="G1058" s="119"/>
      <c r="H1058" s="118"/>
      <c r="I1058" s="119"/>
      <c r="J1058" s="118"/>
      <c r="K1058" s="119"/>
      <c r="L1058" s="119"/>
      <c r="M1058" s="147"/>
      <c r="N1058" s="119"/>
      <c r="O1058" s="119"/>
      <c r="P1058" s="118"/>
      <c r="Q1058" s="147"/>
    </row>
    <row r="1059" spans="1:17" x14ac:dyDescent="0.25">
      <c r="A1059" s="22"/>
      <c r="D1059" s="162"/>
      <c r="E1059" s="117"/>
      <c r="F1059" s="118"/>
      <c r="G1059" s="119"/>
      <c r="H1059" s="118"/>
      <c r="I1059" s="119"/>
      <c r="J1059" s="118"/>
      <c r="K1059" s="119"/>
      <c r="L1059" s="119"/>
      <c r="M1059" s="147"/>
      <c r="N1059" s="119"/>
      <c r="O1059" s="119"/>
      <c r="P1059" s="118"/>
      <c r="Q1059" s="147"/>
    </row>
    <row r="1060" spans="1:17" x14ac:dyDescent="0.25">
      <c r="A1060" s="22"/>
      <c r="D1060" s="162"/>
      <c r="E1060" s="117"/>
      <c r="F1060" s="118"/>
      <c r="G1060" s="119"/>
      <c r="H1060" s="118"/>
      <c r="I1060" s="119"/>
      <c r="J1060" s="118"/>
      <c r="K1060" s="119"/>
      <c r="L1060" s="119"/>
      <c r="M1060" s="147"/>
      <c r="N1060" s="119"/>
      <c r="O1060" s="119"/>
      <c r="P1060" s="118"/>
      <c r="Q1060" s="147"/>
    </row>
    <row r="1061" spans="1:17" x14ac:dyDescent="0.25">
      <c r="A1061" s="22"/>
      <c r="D1061" s="162"/>
      <c r="E1061" s="117"/>
      <c r="F1061" s="118"/>
      <c r="G1061" s="119"/>
      <c r="H1061" s="118"/>
      <c r="I1061" s="119"/>
      <c r="J1061" s="118"/>
      <c r="K1061" s="119"/>
      <c r="L1061" s="119"/>
      <c r="M1061" s="147"/>
      <c r="N1061" s="119"/>
      <c r="O1061" s="119"/>
      <c r="P1061" s="118"/>
      <c r="Q1061" s="147"/>
    </row>
    <row r="1062" spans="1:17" x14ac:dyDescent="0.25">
      <c r="A1062" s="22"/>
      <c r="D1062" s="162"/>
      <c r="E1062" s="117"/>
      <c r="F1062" s="118"/>
      <c r="G1062" s="119"/>
      <c r="H1062" s="118"/>
      <c r="I1062" s="119"/>
      <c r="J1062" s="118"/>
      <c r="K1062" s="119"/>
      <c r="L1062" s="119"/>
      <c r="M1062" s="147"/>
      <c r="N1062" s="119"/>
      <c r="O1062" s="119"/>
      <c r="P1062" s="118"/>
      <c r="Q1062" s="147"/>
    </row>
    <row r="1063" spans="1:17" x14ac:dyDescent="0.25">
      <c r="A1063" s="22"/>
      <c r="D1063" s="162"/>
      <c r="E1063" s="117"/>
      <c r="F1063" s="118"/>
      <c r="G1063" s="119"/>
      <c r="H1063" s="118"/>
      <c r="I1063" s="119"/>
      <c r="J1063" s="118"/>
      <c r="K1063" s="119"/>
      <c r="L1063" s="119"/>
      <c r="M1063" s="147"/>
      <c r="N1063" s="119"/>
      <c r="O1063" s="119"/>
      <c r="P1063" s="118"/>
      <c r="Q1063" s="147"/>
    </row>
    <row r="1064" spans="1:17" x14ac:dyDescent="0.25">
      <c r="A1064" s="22"/>
      <c r="D1064" s="162"/>
      <c r="E1064" s="117"/>
      <c r="F1064" s="118"/>
      <c r="G1064" s="119"/>
      <c r="H1064" s="118"/>
      <c r="I1064" s="119"/>
      <c r="J1064" s="118"/>
      <c r="K1064" s="119"/>
      <c r="L1064" s="119"/>
      <c r="M1064" s="147"/>
      <c r="N1064" s="119"/>
      <c r="O1064" s="119"/>
      <c r="P1064" s="118"/>
      <c r="Q1064" s="147"/>
    </row>
    <row r="1065" spans="1:17" x14ac:dyDescent="0.25">
      <c r="A1065" s="22"/>
      <c r="D1065" s="162"/>
      <c r="E1065" s="117"/>
      <c r="F1065" s="118"/>
      <c r="G1065" s="119"/>
      <c r="H1065" s="118"/>
      <c r="I1065" s="119"/>
      <c r="J1065" s="118"/>
      <c r="K1065" s="119"/>
      <c r="L1065" s="119"/>
      <c r="M1065" s="147"/>
      <c r="N1065" s="119"/>
      <c r="O1065" s="119"/>
      <c r="P1065" s="118"/>
      <c r="Q1065" s="147"/>
    </row>
    <row r="1066" spans="1:17" x14ac:dyDescent="0.25">
      <c r="A1066" s="22"/>
      <c r="D1066" s="162"/>
      <c r="E1066" s="117"/>
      <c r="F1066" s="118"/>
      <c r="G1066" s="119"/>
      <c r="H1066" s="118"/>
      <c r="I1066" s="119"/>
      <c r="J1066" s="118"/>
      <c r="K1066" s="119"/>
      <c r="L1066" s="119"/>
      <c r="M1066" s="147"/>
      <c r="N1066" s="119"/>
      <c r="O1066" s="119"/>
      <c r="P1066" s="118"/>
      <c r="Q1066" s="147"/>
    </row>
    <row r="1067" spans="1:17" x14ac:dyDescent="0.25">
      <c r="A1067" s="22"/>
      <c r="D1067" s="162"/>
      <c r="E1067" s="117"/>
      <c r="F1067" s="118"/>
      <c r="G1067" s="119"/>
      <c r="H1067" s="118"/>
      <c r="I1067" s="119"/>
      <c r="J1067" s="118"/>
      <c r="K1067" s="119"/>
      <c r="L1067" s="119"/>
      <c r="M1067" s="147"/>
      <c r="N1067" s="119"/>
      <c r="O1067" s="119"/>
      <c r="P1067" s="118"/>
      <c r="Q1067" s="147"/>
    </row>
    <row r="1068" spans="1:17" x14ac:dyDescent="0.25">
      <c r="A1068" s="22"/>
      <c r="D1068" s="162"/>
      <c r="E1068" s="117"/>
      <c r="F1068" s="118"/>
      <c r="G1068" s="119"/>
      <c r="H1068" s="118"/>
      <c r="I1068" s="119"/>
      <c r="J1068" s="118"/>
      <c r="K1068" s="119"/>
      <c r="L1068" s="119"/>
      <c r="M1068" s="147"/>
      <c r="N1068" s="119"/>
      <c r="O1068" s="119"/>
      <c r="P1068" s="118"/>
      <c r="Q1068" s="147"/>
    </row>
    <row r="1069" spans="1:17" x14ac:dyDescent="0.25">
      <c r="A1069" s="22"/>
      <c r="D1069" s="162"/>
      <c r="E1069" s="117"/>
      <c r="F1069" s="118"/>
      <c r="G1069" s="119"/>
      <c r="H1069" s="118"/>
      <c r="I1069" s="119"/>
      <c r="J1069" s="118"/>
      <c r="K1069" s="119"/>
      <c r="L1069" s="119"/>
      <c r="M1069" s="147"/>
      <c r="N1069" s="119"/>
      <c r="O1069" s="119"/>
      <c r="P1069" s="118"/>
      <c r="Q1069" s="147"/>
    </row>
    <row r="1070" spans="1:17" x14ac:dyDescent="0.25">
      <c r="A1070" s="22"/>
      <c r="D1070" s="162"/>
      <c r="E1070" s="117"/>
      <c r="F1070" s="118"/>
      <c r="G1070" s="119"/>
      <c r="H1070" s="118"/>
      <c r="I1070" s="119"/>
      <c r="J1070" s="118"/>
      <c r="K1070" s="119"/>
      <c r="L1070" s="119"/>
      <c r="M1070" s="147"/>
      <c r="N1070" s="119"/>
      <c r="O1070" s="119"/>
      <c r="P1070" s="118"/>
      <c r="Q1070" s="147"/>
    </row>
    <row r="1071" spans="1:17" x14ac:dyDescent="0.25">
      <c r="A1071" s="22"/>
      <c r="D1071" s="162"/>
      <c r="E1071" s="117"/>
      <c r="F1071" s="118"/>
      <c r="G1071" s="119"/>
      <c r="H1071" s="118"/>
      <c r="I1071" s="119"/>
      <c r="J1071" s="118"/>
      <c r="K1071" s="119"/>
      <c r="L1071" s="119"/>
      <c r="M1071" s="147"/>
      <c r="N1071" s="119"/>
      <c r="O1071" s="119"/>
      <c r="P1071" s="118"/>
      <c r="Q1071" s="147"/>
    </row>
    <row r="1072" spans="1:17" x14ac:dyDescent="0.25">
      <c r="A1072" s="22"/>
      <c r="D1072" s="162"/>
      <c r="E1072" s="117"/>
      <c r="F1072" s="118"/>
      <c r="G1072" s="119"/>
      <c r="H1072" s="118"/>
      <c r="I1072" s="119"/>
      <c r="J1072" s="118"/>
      <c r="K1072" s="119"/>
      <c r="L1072" s="119"/>
      <c r="M1072" s="147"/>
      <c r="N1072" s="119"/>
      <c r="O1072" s="119"/>
      <c r="P1072" s="118"/>
      <c r="Q1072" s="147"/>
    </row>
    <row r="1073" spans="1:17" x14ac:dyDescent="0.25">
      <c r="A1073" s="22"/>
      <c r="D1073" s="162"/>
      <c r="E1073" s="117"/>
      <c r="F1073" s="118"/>
      <c r="G1073" s="119"/>
      <c r="H1073" s="118"/>
      <c r="I1073" s="119"/>
      <c r="J1073" s="118"/>
      <c r="K1073" s="119"/>
      <c r="L1073" s="119"/>
      <c r="M1073" s="147"/>
      <c r="N1073" s="119"/>
      <c r="O1073" s="119"/>
      <c r="P1073" s="118"/>
      <c r="Q1073" s="147"/>
    </row>
    <row r="1074" spans="1:17" x14ac:dyDescent="0.25">
      <c r="A1074" s="22"/>
      <c r="D1074" s="162"/>
      <c r="E1074" s="117"/>
      <c r="F1074" s="118"/>
      <c r="G1074" s="119"/>
      <c r="H1074" s="118"/>
      <c r="I1074" s="119"/>
      <c r="J1074" s="118"/>
      <c r="K1074" s="119"/>
      <c r="L1074" s="119"/>
      <c r="M1074" s="147"/>
      <c r="N1074" s="119"/>
      <c r="O1074" s="119"/>
      <c r="P1074" s="118"/>
      <c r="Q1074" s="147"/>
    </row>
    <row r="1075" spans="1:17" x14ac:dyDescent="0.25">
      <c r="A1075" s="22"/>
      <c r="D1075" s="162"/>
      <c r="E1075" s="117"/>
      <c r="F1075" s="118"/>
      <c r="G1075" s="119"/>
      <c r="H1075" s="118"/>
      <c r="I1075" s="119"/>
      <c r="J1075" s="118"/>
      <c r="K1075" s="119"/>
      <c r="L1075" s="119"/>
      <c r="M1075" s="147"/>
      <c r="N1075" s="119"/>
      <c r="O1075" s="119"/>
      <c r="P1075" s="118"/>
      <c r="Q1075" s="147"/>
    </row>
    <row r="1076" spans="1:17" x14ac:dyDescent="0.25">
      <c r="A1076" s="22"/>
      <c r="D1076" s="162"/>
      <c r="E1076" s="117"/>
      <c r="F1076" s="118"/>
      <c r="G1076" s="119"/>
      <c r="H1076" s="118"/>
      <c r="I1076" s="119"/>
      <c r="J1076" s="118"/>
      <c r="K1076" s="119"/>
      <c r="L1076" s="119"/>
      <c r="M1076" s="147"/>
      <c r="N1076" s="119"/>
      <c r="O1076" s="119"/>
      <c r="P1076" s="118"/>
      <c r="Q1076" s="147"/>
    </row>
    <row r="1077" spans="1:17" x14ac:dyDescent="0.25">
      <c r="A1077" s="22"/>
      <c r="D1077" s="162"/>
      <c r="E1077" s="117"/>
      <c r="F1077" s="118"/>
      <c r="G1077" s="119"/>
      <c r="H1077" s="118"/>
      <c r="I1077" s="119"/>
      <c r="J1077" s="118"/>
      <c r="K1077" s="119"/>
      <c r="L1077" s="119"/>
      <c r="M1077" s="147"/>
      <c r="N1077" s="119"/>
      <c r="O1077" s="119"/>
      <c r="P1077" s="118"/>
      <c r="Q1077" s="147"/>
    </row>
    <row r="1078" spans="1:17" x14ac:dyDescent="0.25">
      <c r="A1078" s="22"/>
      <c r="D1078" s="162"/>
      <c r="E1078" s="117"/>
      <c r="F1078" s="118"/>
      <c r="G1078" s="119"/>
      <c r="H1078" s="118"/>
      <c r="I1078" s="119"/>
      <c r="J1078" s="118"/>
      <c r="K1078" s="119"/>
      <c r="L1078" s="119"/>
      <c r="M1078" s="147"/>
      <c r="N1078" s="119"/>
      <c r="O1078" s="119"/>
      <c r="P1078" s="118"/>
      <c r="Q1078" s="147"/>
    </row>
    <row r="1079" spans="1:17" x14ac:dyDescent="0.25">
      <c r="A1079" s="22"/>
      <c r="D1079" s="162"/>
      <c r="E1079" s="117"/>
      <c r="F1079" s="118"/>
      <c r="G1079" s="119"/>
      <c r="H1079" s="118"/>
      <c r="I1079" s="119"/>
      <c r="J1079" s="118"/>
      <c r="K1079" s="119"/>
      <c r="L1079" s="119"/>
      <c r="M1079" s="147"/>
      <c r="N1079" s="119"/>
      <c r="O1079" s="119"/>
      <c r="P1079" s="118"/>
      <c r="Q1079" s="147"/>
    </row>
    <row r="1080" spans="1:17" x14ac:dyDescent="0.25">
      <c r="A1080" s="22"/>
      <c r="D1080" s="162"/>
      <c r="E1080" s="117"/>
      <c r="F1080" s="118"/>
      <c r="G1080" s="119"/>
      <c r="H1080" s="118"/>
      <c r="I1080" s="119"/>
      <c r="J1080" s="118"/>
      <c r="K1080" s="119"/>
      <c r="L1080" s="119"/>
      <c r="M1080" s="147"/>
      <c r="N1080" s="119"/>
      <c r="O1080" s="119"/>
      <c r="P1080" s="118"/>
      <c r="Q1080" s="147"/>
    </row>
    <row r="1081" spans="1:17" x14ac:dyDescent="0.25">
      <c r="A1081" s="22"/>
      <c r="D1081" s="162"/>
      <c r="E1081" s="117"/>
      <c r="F1081" s="118"/>
      <c r="G1081" s="119"/>
      <c r="H1081" s="118"/>
      <c r="I1081" s="119"/>
      <c r="J1081" s="118"/>
      <c r="K1081" s="119"/>
      <c r="L1081" s="119"/>
      <c r="M1081" s="147"/>
      <c r="N1081" s="119"/>
      <c r="O1081" s="119"/>
      <c r="P1081" s="118"/>
      <c r="Q1081" s="147"/>
    </row>
    <row r="1082" spans="1:17" x14ac:dyDescent="0.25">
      <c r="A1082" s="22"/>
      <c r="D1082" s="162"/>
      <c r="E1082" s="117"/>
      <c r="F1082" s="118"/>
      <c r="G1082" s="119"/>
      <c r="H1082" s="118"/>
      <c r="I1082" s="119"/>
      <c r="J1082" s="118"/>
      <c r="K1082" s="119"/>
      <c r="L1082" s="119"/>
      <c r="M1082" s="147"/>
      <c r="N1082" s="119"/>
      <c r="O1082" s="119"/>
      <c r="P1082" s="118"/>
      <c r="Q1082" s="147"/>
    </row>
    <row r="1083" spans="1:17" x14ac:dyDescent="0.25">
      <c r="A1083" s="22"/>
      <c r="D1083" s="162"/>
      <c r="E1083" s="117"/>
      <c r="F1083" s="118"/>
      <c r="G1083" s="119"/>
      <c r="H1083" s="118"/>
      <c r="I1083" s="119"/>
      <c r="J1083" s="118"/>
      <c r="K1083" s="119"/>
      <c r="L1083" s="119"/>
      <c r="M1083" s="147"/>
      <c r="N1083" s="119"/>
      <c r="O1083" s="119"/>
      <c r="P1083" s="118"/>
      <c r="Q1083" s="147"/>
    </row>
    <row r="1084" spans="1:17" x14ac:dyDescent="0.25">
      <c r="A1084" s="22"/>
      <c r="D1084" s="162"/>
      <c r="E1084" s="117"/>
      <c r="F1084" s="118"/>
      <c r="G1084" s="119"/>
      <c r="H1084" s="118"/>
      <c r="I1084" s="119"/>
      <c r="J1084" s="118"/>
      <c r="K1084" s="119"/>
      <c r="L1084" s="119"/>
      <c r="M1084" s="147"/>
      <c r="N1084" s="119"/>
      <c r="O1084" s="119"/>
      <c r="P1084" s="118"/>
      <c r="Q1084" s="147"/>
    </row>
    <row r="1085" spans="1:17" x14ac:dyDescent="0.25">
      <c r="A1085" s="22"/>
      <c r="D1085" s="162"/>
      <c r="E1085" s="117"/>
      <c r="F1085" s="118"/>
      <c r="G1085" s="119"/>
      <c r="H1085" s="118"/>
      <c r="I1085" s="119"/>
      <c r="J1085" s="118"/>
      <c r="K1085" s="119"/>
      <c r="L1085" s="119"/>
      <c r="M1085" s="147"/>
      <c r="N1085" s="119"/>
      <c r="O1085" s="119"/>
      <c r="P1085" s="118"/>
      <c r="Q1085" s="147"/>
    </row>
    <row r="1086" spans="1:17" x14ac:dyDescent="0.25">
      <c r="A1086" s="22"/>
      <c r="D1086" s="162"/>
      <c r="E1086" s="117"/>
      <c r="F1086" s="118"/>
      <c r="G1086" s="119"/>
      <c r="H1086" s="118"/>
      <c r="I1086" s="119"/>
      <c r="J1086" s="118"/>
      <c r="K1086" s="119"/>
      <c r="L1086" s="119"/>
      <c r="M1086" s="147"/>
      <c r="N1086" s="119"/>
      <c r="O1086" s="119"/>
      <c r="P1086" s="118"/>
      <c r="Q1086" s="147"/>
    </row>
    <row r="1087" spans="1:17" x14ac:dyDescent="0.25">
      <c r="A1087" s="22"/>
      <c r="D1087" s="162"/>
      <c r="E1087" s="117"/>
      <c r="F1087" s="118"/>
      <c r="G1087" s="119"/>
      <c r="H1087" s="118"/>
      <c r="I1087" s="119"/>
      <c r="J1087" s="118"/>
      <c r="K1087" s="119"/>
      <c r="L1087" s="119"/>
      <c r="M1087" s="147"/>
      <c r="N1087" s="119"/>
      <c r="O1087" s="119"/>
      <c r="P1087" s="118"/>
      <c r="Q1087" s="147"/>
    </row>
    <row r="1088" spans="1:17" x14ac:dyDescent="0.25">
      <c r="A1088" s="22"/>
      <c r="D1088" s="162"/>
      <c r="E1088" s="117"/>
      <c r="F1088" s="118"/>
      <c r="G1088" s="119"/>
      <c r="H1088" s="118"/>
      <c r="I1088" s="119"/>
      <c r="J1088" s="118"/>
      <c r="K1088" s="119"/>
      <c r="L1088" s="119"/>
      <c r="M1088" s="147"/>
      <c r="N1088" s="119"/>
      <c r="O1088" s="119"/>
      <c r="P1088" s="118"/>
      <c r="Q1088" s="147"/>
    </row>
    <row r="1089" spans="1:17" x14ac:dyDescent="0.25">
      <c r="A1089" s="22"/>
      <c r="D1089" s="162"/>
      <c r="E1089" s="117"/>
      <c r="F1089" s="118"/>
      <c r="G1089" s="119"/>
      <c r="H1089" s="118"/>
      <c r="I1089" s="119"/>
      <c r="J1089" s="118"/>
      <c r="K1089" s="119"/>
      <c r="L1089" s="119"/>
      <c r="M1089" s="147"/>
      <c r="N1089" s="119"/>
      <c r="O1089" s="119"/>
      <c r="P1089" s="118"/>
      <c r="Q1089" s="147"/>
    </row>
    <row r="1090" spans="1:17" x14ac:dyDescent="0.25">
      <c r="A1090" s="22"/>
      <c r="D1090" s="162"/>
      <c r="E1090" s="117"/>
      <c r="F1090" s="118"/>
      <c r="G1090" s="119"/>
      <c r="H1090" s="118"/>
      <c r="I1090" s="119"/>
      <c r="J1090" s="118"/>
      <c r="K1090" s="119"/>
      <c r="L1090" s="119"/>
      <c r="M1090" s="147"/>
      <c r="N1090" s="119"/>
      <c r="O1090" s="119"/>
      <c r="P1090" s="118"/>
      <c r="Q1090" s="147"/>
    </row>
    <row r="1091" spans="1:17" x14ac:dyDescent="0.25">
      <c r="A1091" s="22"/>
      <c r="D1091" s="162"/>
      <c r="E1091" s="117"/>
      <c r="F1091" s="118"/>
      <c r="G1091" s="119"/>
      <c r="H1091" s="118"/>
      <c r="I1091" s="119"/>
      <c r="J1091" s="118"/>
      <c r="K1091" s="119"/>
      <c r="L1091" s="119"/>
      <c r="M1091" s="147"/>
      <c r="N1091" s="119"/>
      <c r="O1091" s="119"/>
      <c r="P1091" s="118"/>
      <c r="Q1091" s="147"/>
    </row>
    <row r="1092" spans="1:17" x14ac:dyDescent="0.25">
      <c r="A1092" s="22"/>
      <c r="D1092" s="162"/>
      <c r="E1092" s="117"/>
      <c r="F1092" s="118"/>
      <c r="G1092" s="119"/>
      <c r="H1092" s="118"/>
      <c r="I1092" s="119"/>
      <c r="J1092" s="118"/>
      <c r="K1092" s="119"/>
      <c r="L1092" s="119"/>
      <c r="M1092" s="147"/>
      <c r="N1092" s="119"/>
      <c r="O1092" s="119"/>
      <c r="P1092" s="118"/>
      <c r="Q1092" s="147"/>
    </row>
    <row r="1093" spans="1:17" x14ac:dyDescent="0.25">
      <c r="A1093" s="22"/>
      <c r="D1093" s="162"/>
      <c r="E1093" s="117"/>
      <c r="F1093" s="118"/>
      <c r="G1093" s="119"/>
      <c r="H1093" s="118"/>
      <c r="I1093" s="119"/>
      <c r="J1093" s="118"/>
      <c r="K1093" s="119"/>
      <c r="L1093" s="119"/>
      <c r="M1093" s="147"/>
      <c r="N1093" s="119"/>
      <c r="O1093" s="119"/>
      <c r="P1093" s="118"/>
      <c r="Q1093" s="147"/>
    </row>
    <row r="1094" spans="1:17" x14ac:dyDescent="0.25">
      <c r="A1094" s="22"/>
      <c r="D1094" s="162"/>
      <c r="E1094" s="117"/>
      <c r="F1094" s="118"/>
      <c r="G1094" s="119"/>
      <c r="H1094" s="118"/>
      <c r="I1094" s="119"/>
      <c r="J1094" s="118"/>
      <c r="K1094" s="119"/>
      <c r="L1094" s="119"/>
      <c r="M1094" s="147"/>
      <c r="N1094" s="119"/>
      <c r="O1094" s="119"/>
      <c r="P1094" s="118"/>
      <c r="Q1094" s="147"/>
    </row>
    <row r="1095" spans="1:17" x14ac:dyDescent="0.25">
      <c r="A1095" s="22"/>
      <c r="D1095" s="162"/>
      <c r="E1095" s="117"/>
      <c r="F1095" s="118"/>
      <c r="G1095" s="119"/>
      <c r="H1095" s="118"/>
      <c r="I1095" s="119"/>
      <c r="J1095" s="118"/>
      <c r="K1095" s="119"/>
      <c r="L1095" s="119"/>
      <c r="M1095" s="147"/>
      <c r="N1095" s="119"/>
      <c r="O1095" s="119"/>
      <c r="P1095" s="118"/>
      <c r="Q1095" s="147"/>
    </row>
    <row r="1096" spans="1:17" x14ac:dyDescent="0.25">
      <c r="A1096" s="22"/>
      <c r="D1096" s="162"/>
      <c r="E1096" s="117"/>
      <c r="F1096" s="118"/>
      <c r="G1096" s="119"/>
      <c r="H1096" s="118"/>
      <c r="I1096" s="119"/>
      <c r="J1096" s="118"/>
      <c r="K1096" s="119"/>
      <c r="L1096" s="119"/>
      <c r="M1096" s="147"/>
      <c r="N1096" s="119"/>
      <c r="O1096" s="119"/>
      <c r="P1096" s="118"/>
      <c r="Q1096" s="147"/>
    </row>
    <row r="1097" spans="1:17" x14ac:dyDescent="0.25">
      <c r="A1097" s="22"/>
      <c r="D1097" s="162"/>
      <c r="E1097" s="117"/>
      <c r="F1097" s="118"/>
      <c r="G1097" s="119"/>
      <c r="H1097" s="118"/>
      <c r="I1097" s="119"/>
      <c r="J1097" s="118"/>
      <c r="K1097" s="119"/>
      <c r="L1097" s="119"/>
      <c r="M1097" s="147"/>
      <c r="N1097" s="119"/>
      <c r="O1097" s="119"/>
      <c r="P1097" s="118"/>
      <c r="Q1097" s="147"/>
    </row>
    <row r="1098" spans="1:17" x14ac:dyDescent="0.25">
      <c r="A1098" s="22"/>
      <c r="D1098" s="162"/>
      <c r="E1098" s="117"/>
      <c r="F1098" s="118"/>
      <c r="G1098" s="119"/>
      <c r="H1098" s="118"/>
      <c r="I1098" s="119"/>
      <c r="J1098" s="118"/>
      <c r="K1098" s="119"/>
      <c r="L1098" s="119"/>
      <c r="M1098" s="147"/>
      <c r="N1098" s="119"/>
      <c r="O1098" s="119"/>
      <c r="P1098" s="118"/>
      <c r="Q1098" s="147"/>
    </row>
    <row r="1099" spans="1:17" x14ac:dyDescent="0.25">
      <c r="A1099" s="22"/>
      <c r="D1099" s="162"/>
      <c r="E1099" s="117"/>
      <c r="F1099" s="118"/>
      <c r="G1099" s="119"/>
      <c r="H1099" s="118"/>
      <c r="I1099" s="119"/>
      <c r="J1099" s="118"/>
      <c r="K1099" s="119"/>
      <c r="L1099" s="119"/>
      <c r="M1099" s="147"/>
      <c r="N1099" s="119"/>
      <c r="O1099" s="119"/>
      <c r="P1099" s="118"/>
      <c r="Q1099" s="147"/>
    </row>
    <row r="1100" spans="1:17" x14ac:dyDescent="0.25">
      <c r="A1100" s="22"/>
      <c r="D1100" s="162"/>
      <c r="E1100" s="117"/>
      <c r="F1100" s="118"/>
      <c r="G1100" s="119"/>
      <c r="H1100" s="118"/>
      <c r="I1100" s="119"/>
      <c r="J1100" s="118"/>
      <c r="K1100" s="119"/>
      <c r="L1100" s="119"/>
      <c r="M1100" s="147"/>
      <c r="N1100" s="119"/>
      <c r="O1100" s="119"/>
      <c r="P1100" s="118"/>
      <c r="Q1100" s="147"/>
    </row>
    <row r="1101" spans="1:17" x14ac:dyDescent="0.25">
      <c r="A1101" s="22"/>
      <c r="D1101" s="162"/>
      <c r="E1101" s="117"/>
      <c r="F1101" s="118"/>
      <c r="G1101" s="119"/>
      <c r="H1101" s="118"/>
      <c r="I1101" s="119"/>
      <c r="J1101" s="118"/>
      <c r="K1101" s="119"/>
      <c r="L1101" s="119"/>
      <c r="M1101" s="147"/>
      <c r="N1101" s="119"/>
      <c r="O1101" s="119"/>
      <c r="P1101" s="118"/>
      <c r="Q1101" s="147"/>
    </row>
    <row r="1102" spans="1:17" x14ac:dyDescent="0.25">
      <c r="A1102" s="22"/>
      <c r="D1102" s="162"/>
      <c r="E1102" s="117"/>
      <c r="F1102" s="118"/>
      <c r="G1102" s="119"/>
      <c r="H1102" s="118"/>
      <c r="I1102" s="119"/>
      <c r="J1102" s="118"/>
      <c r="K1102" s="119"/>
      <c r="L1102" s="119"/>
      <c r="M1102" s="147"/>
      <c r="N1102" s="119"/>
      <c r="O1102" s="119"/>
      <c r="P1102" s="118"/>
      <c r="Q1102" s="147"/>
    </row>
    <row r="1103" spans="1:17" x14ac:dyDescent="0.25">
      <c r="A1103" s="22"/>
      <c r="D1103" s="162"/>
      <c r="E1103" s="117"/>
      <c r="F1103" s="118"/>
      <c r="G1103" s="119"/>
      <c r="H1103" s="118"/>
      <c r="I1103" s="119"/>
      <c r="J1103" s="118"/>
      <c r="K1103" s="119"/>
      <c r="L1103" s="119"/>
      <c r="M1103" s="147"/>
      <c r="N1103" s="119"/>
      <c r="O1103" s="119"/>
      <c r="P1103" s="118"/>
      <c r="Q1103" s="147"/>
    </row>
    <row r="1104" spans="1:17" x14ac:dyDescent="0.25">
      <c r="A1104" s="22"/>
      <c r="D1104" s="162"/>
      <c r="E1104" s="117"/>
      <c r="F1104" s="118"/>
      <c r="G1104" s="119"/>
      <c r="H1104" s="118"/>
      <c r="I1104" s="119"/>
      <c r="J1104" s="118"/>
      <c r="K1104" s="119"/>
      <c r="L1104" s="119"/>
      <c r="M1104" s="147"/>
      <c r="N1104" s="119"/>
      <c r="O1104" s="119"/>
      <c r="P1104" s="118"/>
      <c r="Q1104" s="147"/>
    </row>
    <row r="1105" spans="1:17" x14ac:dyDescent="0.25">
      <c r="A1105" s="22"/>
      <c r="D1105" s="162"/>
      <c r="E1105" s="117"/>
      <c r="F1105" s="118"/>
      <c r="G1105" s="119"/>
      <c r="H1105" s="118"/>
      <c r="I1105" s="119"/>
      <c r="J1105" s="118"/>
      <c r="K1105" s="119"/>
      <c r="L1105" s="119"/>
      <c r="M1105" s="147"/>
      <c r="N1105" s="119"/>
      <c r="O1105" s="119"/>
      <c r="P1105" s="118"/>
      <c r="Q1105" s="147"/>
    </row>
    <row r="1106" spans="1:17" x14ac:dyDescent="0.25">
      <c r="A1106" s="22"/>
      <c r="D1106" s="162"/>
      <c r="E1106" s="117"/>
      <c r="F1106" s="118"/>
      <c r="G1106" s="119"/>
      <c r="H1106" s="118"/>
      <c r="I1106" s="119"/>
      <c r="J1106" s="118"/>
      <c r="K1106" s="119"/>
      <c r="L1106" s="119"/>
      <c r="M1106" s="147"/>
      <c r="N1106" s="119"/>
      <c r="O1106" s="119"/>
      <c r="P1106" s="118"/>
      <c r="Q1106" s="147"/>
    </row>
    <row r="1107" spans="1:17" x14ac:dyDescent="0.25">
      <c r="A1107" s="22"/>
      <c r="D1107" s="162"/>
      <c r="E1107" s="117"/>
      <c r="F1107" s="118"/>
      <c r="G1107" s="119"/>
      <c r="H1107" s="118"/>
      <c r="I1107" s="119"/>
      <c r="J1107" s="118"/>
      <c r="K1107" s="119"/>
      <c r="L1107" s="119"/>
      <c r="M1107" s="147"/>
      <c r="N1107" s="119"/>
      <c r="O1107" s="119"/>
      <c r="P1107" s="118"/>
      <c r="Q1107" s="147"/>
    </row>
    <row r="1108" spans="1:17" x14ac:dyDescent="0.25">
      <c r="A1108" s="22"/>
      <c r="D1108" s="162"/>
      <c r="E1108" s="117"/>
      <c r="F1108" s="118"/>
      <c r="G1108" s="119"/>
      <c r="H1108" s="118"/>
      <c r="I1108" s="119"/>
      <c r="J1108" s="118"/>
      <c r="K1108" s="119"/>
      <c r="L1108" s="119"/>
      <c r="M1108" s="147"/>
      <c r="N1108" s="119"/>
      <c r="O1108" s="119"/>
      <c r="P1108" s="118"/>
      <c r="Q1108" s="147"/>
    </row>
    <row r="1109" spans="1:17" x14ac:dyDescent="0.25">
      <c r="A1109" s="22"/>
      <c r="D1109" s="162"/>
      <c r="E1109" s="117"/>
      <c r="F1109" s="118"/>
      <c r="G1109" s="119"/>
      <c r="H1109" s="118"/>
      <c r="I1109" s="119"/>
      <c r="J1109" s="118"/>
      <c r="K1109" s="119"/>
      <c r="L1109" s="119"/>
      <c r="M1109" s="147"/>
      <c r="N1109" s="119"/>
      <c r="O1109" s="119"/>
      <c r="P1109" s="118"/>
      <c r="Q1109" s="147"/>
    </row>
    <row r="1110" spans="1:17" x14ac:dyDescent="0.25">
      <c r="A1110" s="22"/>
      <c r="D1110" s="162"/>
      <c r="E1110" s="117"/>
      <c r="F1110" s="118"/>
      <c r="G1110" s="119"/>
      <c r="H1110" s="118"/>
      <c r="I1110" s="119"/>
      <c r="J1110" s="118"/>
      <c r="K1110" s="119"/>
      <c r="L1110" s="119"/>
      <c r="M1110" s="147"/>
      <c r="N1110" s="119"/>
      <c r="O1110" s="119"/>
      <c r="P1110" s="118"/>
      <c r="Q1110" s="147"/>
    </row>
    <row r="1111" spans="1:17" x14ac:dyDescent="0.25">
      <c r="A1111" s="22"/>
      <c r="D1111" s="162"/>
      <c r="E1111" s="117"/>
      <c r="F1111" s="118"/>
      <c r="G1111" s="119"/>
      <c r="H1111" s="118"/>
      <c r="I1111" s="119"/>
      <c r="J1111" s="118"/>
      <c r="K1111" s="119"/>
      <c r="L1111" s="119"/>
      <c r="M1111" s="147"/>
      <c r="N1111" s="119"/>
      <c r="O1111" s="119"/>
      <c r="P1111" s="118"/>
      <c r="Q1111" s="147"/>
    </row>
    <row r="1112" spans="1:17" x14ac:dyDescent="0.25">
      <c r="A1112" s="22"/>
      <c r="D1112" s="162"/>
      <c r="E1112" s="117"/>
      <c r="F1112" s="118"/>
      <c r="G1112" s="119"/>
      <c r="H1112" s="118"/>
      <c r="I1112" s="119"/>
      <c r="J1112" s="118"/>
      <c r="K1112" s="119"/>
      <c r="L1112" s="119"/>
      <c r="M1112" s="147"/>
      <c r="N1112" s="119"/>
      <c r="O1112" s="119"/>
      <c r="P1112" s="118"/>
      <c r="Q1112" s="147"/>
    </row>
    <row r="1113" spans="1:17" x14ac:dyDescent="0.25">
      <c r="A1113" s="22"/>
      <c r="D1113" s="162"/>
      <c r="E1113" s="117"/>
      <c r="F1113" s="118"/>
      <c r="G1113" s="119"/>
      <c r="H1113" s="118"/>
      <c r="I1113" s="119"/>
      <c r="J1113" s="118"/>
      <c r="K1113" s="119"/>
      <c r="L1113" s="119"/>
      <c r="M1113" s="147"/>
      <c r="N1113" s="119"/>
      <c r="O1113" s="119"/>
      <c r="P1113" s="118"/>
      <c r="Q1113" s="147"/>
    </row>
    <row r="1114" spans="1:17" x14ac:dyDescent="0.25">
      <c r="A1114" s="22"/>
      <c r="D1114" s="162"/>
      <c r="E1114" s="117"/>
      <c r="F1114" s="118"/>
      <c r="G1114" s="119"/>
      <c r="H1114" s="118"/>
      <c r="I1114" s="119"/>
      <c r="J1114" s="118"/>
      <c r="K1114" s="119"/>
      <c r="L1114" s="119"/>
      <c r="M1114" s="147"/>
      <c r="N1114" s="119"/>
      <c r="O1114" s="119"/>
      <c r="P1114" s="118"/>
      <c r="Q1114" s="147"/>
    </row>
    <row r="1115" spans="1:17" x14ac:dyDescent="0.25">
      <c r="A1115" s="22"/>
      <c r="D1115" s="162"/>
      <c r="E1115" s="117"/>
      <c r="F1115" s="118"/>
      <c r="G1115" s="119"/>
      <c r="H1115" s="118"/>
      <c r="I1115" s="119"/>
      <c r="J1115" s="118"/>
      <c r="K1115" s="119"/>
      <c r="L1115" s="119"/>
      <c r="M1115" s="147"/>
      <c r="N1115" s="119"/>
      <c r="O1115" s="119"/>
      <c r="P1115" s="118"/>
      <c r="Q1115" s="147"/>
    </row>
    <row r="1116" spans="1:17" x14ac:dyDescent="0.25">
      <c r="A1116" s="22"/>
      <c r="D1116" s="162"/>
      <c r="E1116" s="117"/>
      <c r="F1116" s="118"/>
      <c r="G1116" s="119"/>
      <c r="H1116" s="118"/>
      <c r="I1116" s="119"/>
      <c r="J1116" s="118"/>
      <c r="K1116" s="119"/>
      <c r="L1116" s="119"/>
      <c r="M1116" s="147"/>
      <c r="N1116" s="119"/>
      <c r="O1116" s="119"/>
      <c r="P1116" s="118"/>
      <c r="Q1116" s="147"/>
    </row>
    <row r="1117" spans="1:17" x14ac:dyDescent="0.25">
      <c r="A1117" s="22"/>
      <c r="D1117" s="162"/>
      <c r="E1117" s="117"/>
      <c r="F1117" s="118"/>
      <c r="G1117" s="119"/>
      <c r="H1117" s="118"/>
      <c r="I1117" s="119"/>
      <c r="J1117" s="118"/>
      <c r="K1117" s="119"/>
      <c r="L1117" s="119"/>
      <c r="M1117" s="147"/>
      <c r="N1117" s="119"/>
      <c r="O1117" s="119"/>
      <c r="P1117" s="118"/>
      <c r="Q1117" s="147"/>
    </row>
    <row r="1118" spans="1:17" x14ac:dyDescent="0.25">
      <c r="A1118" s="22"/>
      <c r="D1118" s="162"/>
      <c r="E1118" s="117"/>
      <c r="F1118" s="118"/>
      <c r="G1118" s="119"/>
      <c r="H1118" s="118"/>
      <c r="I1118" s="119"/>
      <c r="J1118" s="118"/>
      <c r="K1118" s="119"/>
      <c r="L1118" s="119"/>
      <c r="M1118" s="147"/>
      <c r="N1118" s="119"/>
      <c r="O1118" s="119"/>
      <c r="P1118" s="118"/>
      <c r="Q1118" s="147"/>
    </row>
    <row r="1119" spans="1:17" x14ac:dyDescent="0.25">
      <c r="A1119" s="22"/>
      <c r="D1119" s="162"/>
      <c r="E1119" s="117"/>
      <c r="F1119" s="118"/>
      <c r="G1119" s="119"/>
      <c r="H1119" s="118"/>
      <c r="I1119" s="119"/>
      <c r="J1119" s="118"/>
      <c r="K1119" s="119"/>
      <c r="L1119" s="119"/>
      <c r="M1119" s="147"/>
      <c r="N1119" s="119"/>
      <c r="O1119" s="119"/>
      <c r="P1119" s="118"/>
      <c r="Q1119" s="147"/>
    </row>
    <row r="1120" spans="1:17" x14ac:dyDescent="0.25">
      <c r="A1120" s="22"/>
      <c r="D1120" s="162"/>
      <c r="E1120" s="117"/>
      <c r="F1120" s="118"/>
      <c r="G1120" s="119"/>
      <c r="H1120" s="118"/>
      <c r="I1120" s="119"/>
      <c r="J1120" s="118"/>
      <c r="K1120" s="119"/>
      <c r="L1120" s="119"/>
      <c r="M1120" s="147"/>
      <c r="N1120" s="119"/>
      <c r="O1120" s="119"/>
      <c r="P1120" s="118"/>
      <c r="Q1120" s="147"/>
    </row>
    <row r="1121" spans="1:17" x14ac:dyDescent="0.25">
      <c r="A1121" s="22"/>
      <c r="D1121" s="162"/>
      <c r="E1121" s="117"/>
      <c r="F1121" s="118"/>
      <c r="G1121" s="119"/>
      <c r="H1121" s="118"/>
      <c r="I1121" s="119"/>
      <c r="J1121" s="118"/>
      <c r="K1121" s="119"/>
      <c r="L1121" s="119"/>
      <c r="M1121" s="147"/>
      <c r="N1121" s="119"/>
      <c r="O1121" s="119"/>
      <c r="P1121" s="118"/>
      <c r="Q1121" s="147"/>
    </row>
    <row r="1122" spans="1:17" x14ac:dyDescent="0.25">
      <c r="A1122" s="22"/>
      <c r="D1122" s="162"/>
      <c r="E1122" s="117"/>
      <c r="F1122" s="118"/>
      <c r="G1122" s="119"/>
      <c r="H1122" s="118"/>
      <c r="I1122" s="119"/>
      <c r="J1122" s="118"/>
      <c r="K1122" s="119"/>
      <c r="L1122" s="119"/>
      <c r="M1122" s="147"/>
      <c r="N1122" s="119"/>
      <c r="O1122" s="119"/>
      <c r="P1122" s="118"/>
      <c r="Q1122" s="147"/>
    </row>
    <row r="1123" spans="1:17" x14ac:dyDescent="0.25">
      <c r="A1123" s="22"/>
      <c r="D1123" s="162"/>
      <c r="E1123" s="117"/>
      <c r="F1123" s="118"/>
      <c r="G1123" s="119"/>
      <c r="H1123" s="118"/>
      <c r="I1123" s="119"/>
      <c r="J1123" s="118"/>
      <c r="K1123" s="119"/>
      <c r="L1123" s="119"/>
      <c r="M1123" s="147"/>
      <c r="N1123" s="119"/>
      <c r="O1123" s="119"/>
      <c r="P1123" s="118"/>
      <c r="Q1123" s="147"/>
    </row>
    <row r="1124" spans="1:17" x14ac:dyDescent="0.25">
      <c r="A1124" s="22"/>
      <c r="D1124" s="162"/>
      <c r="E1124" s="117"/>
      <c r="F1124" s="118"/>
      <c r="G1124" s="119"/>
      <c r="H1124" s="118"/>
      <c r="I1124" s="119"/>
      <c r="J1124" s="118"/>
      <c r="K1124" s="119"/>
      <c r="L1124" s="119"/>
      <c r="M1124" s="147"/>
      <c r="N1124" s="119"/>
      <c r="O1124" s="119"/>
      <c r="P1124" s="118"/>
      <c r="Q1124" s="147"/>
    </row>
    <row r="1125" spans="1:17" x14ac:dyDescent="0.25">
      <c r="A1125" s="22"/>
      <c r="D1125" s="162"/>
      <c r="E1125" s="117"/>
      <c r="F1125" s="118"/>
      <c r="G1125" s="119"/>
      <c r="H1125" s="118"/>
      <c r="I1125" s="119"/>
      <c r="J1125" s="118"/>
      <c r="K1125" s="119"/>
      <c r="L1125" s="119"/>
      <c r="M1125" s="147"/>
      <c r="N1125" s="119"/>
      <c r="O1125" s="119"/>
      <c r="P1125" s="118"/>
      <c r="Q1125" s="147"/>
    </row>
    <row r="1126" spans="1:17" x14ac:dyDescent="0.25">
      <c r="A1126" s="22"/>
      <c r="D1126" s="162"/>
      <c r="E1126" s="117"/>
      <c r="F1126" s="118"/>
      <c r="G1126" s="119"/>
      <c r="H1126" s="118"/>
      <c r="I1126" s="119"/>
      <c r="J1126" s="118"/>
      <c r="K1126" s="119"/>
      <c r="L1126" s="119"/>
      <c r="M1126" s="147"/>
      <c r="N1126" s="119"/>
      <c r="O1126" s="119"/>
      <c r="P1126" s="118"/>
      <c r="Q1126" s="147"/>
    </row>
    <row r="1127" spans="1:17" x14ac:dyDescent="0.25">
      <c r="A1127" s="22"/>
      <c r="D1127" s="162"/>
      <c r="E1127" s="117"/>
      <c r="F1127" s="118"/>
      <c r="G1127" s="119"/>
      <c r="H1127" s="118"/>
      <c r="I1127" s="119"/>
      <c r="J1127" s="118"/>
      <c r="K1127" s="119"/>
      <c r="L1127" s="119"/>
      <c r="M1127" s="147"/>
      <c r="N1127" s="119"/>
      <c r="O1127" s="119"/>
      <c r="P1127" s="118"/>
      <c r="Q1127" s="147"/>
    </row>
    <row r="1128" spans="1:17" x14ac:dyDescent="0.25">
      <c r="A1128" s="22"/>
      <c r="D1128" s="162"/>
      <c r="E1128" s="117"/>
      <c r="F1128" s="118"/>
      <c r="G1128" s="119"/>
      <c r="H1128" s="118"/>
      <c r="I1128" s="119"/>
      <c r="J1128" s="118"/>
      <c r="K1128" s="119"/>
      <c r="L1128" s="119"/>
      <c r="M1128" s="147"/>
      <c r="N1128" s="119"/>
      <c r="O1128" s="119"/>
      <c r="P1128" s="118"/>
      <c r="Q1128" s="147"/>
    </row>
    <row r="1129" spans="1:17" x14ac:dyDescent="0.25">
      <c r="A1129" s="22"/>
      <c r="D1129" s="162"/>
      <c r="E1129" s="117"/>
      <c r="F1129" s="118"/>
      <c r="G1129" s="119"/>
      <c r="H1129" s="118"/>
      <c r="I1129" s="119"/>
      <c r="J1129" s="118"/>
      <c r="K1129" s="119"/>
      <c r="L1129" s="119"/>
      <c r="M1129" s="147"/>
      <c r="N1129" s="119"/>
      <c r="O1129" s="119"/>
      <c r="P1129" s="118"/>
      <c r="Q1129" s="147"/>
    </row>
    <row r="1130" spans="1:17" x14ac:dyDescent="0.25">
      <c r="A1130" s="22"/>
      <c r="D1130" s="162"/>
      <c r="E1130" s="117"/>
      <c r="F1130" s="118"/>
      <c r="G1130" s="119"/>
      <c r="H1130" s="118"/>
      <c r="I1130" s="119"/>
      <c r="J1130" s="118"/>
      <c r="K1130" s="119"/>
      <c r="L1130" s="119"/>
      <c r="M1130" s="147"/>
      <c r="N1130" s="119"/>
      <c r="O1130" s="119"/>
      <c r="P1130" s="118"/>
      <c r="Q1130" s="147"/>
    </row>
    <row r="1131" spans="1:17" x14ac:dyDescent="0.25">
      <c r="A1131" s="22"/>
      <c r="D1131" s="162"/>
      <c r="E1131" s="117"/>
      <c r="F1131" s="118"/>
      <c r="G1131" s="119"/>
      <c r="H1131" s="118"/>
      <c r="I1131" s="119"/>
      <c r="J1131" s="118"/>
      <c r="K1131" s="119"/>
      <c r="L1131" s="119"/>
      <c r="M1131" s="147"/>
      <c r="N1131" s="119"/>
      <c r="O1131" s="119"/>
      <c r="P1131" s="118"/>
      <c r="Q1131" s="147"/>
    </row>
    <row r="1132" spans="1:17" x14ac:dyDescent="0.25">
      <c r="A1132" s="22"/>
      <c r="D1132" s="162"/>
      <c r="E1132" s="117"/>
      <c r="F1132" s="118"/>
      <c r="G1132" s="119"/>
      <c r="H1132" s="118"/>
      <c r="I1132" s="119"/>
      <c r="J1132" s="118"/>
      <c r="K1132" s="119"/>
      <c r="L1132" s="119"/>
      <c r="M1132" s="147"/>
      <c r="N1132" s="119"/>
      <c r="O1132" s="119"/>
      <c r="P1132" s="118"/>
      <c r="Q1132" s="147"/>
    </row>
    <row r="1133" spans="1:17" x14ac:dyDescent="0.25">
      <c r="A1133" s="22"/>
      <c r="D1133" s="162"/>
      <c r="E1133" s="117"/>
      <c r="F1133" s="118"/>
      <c r="G1133" s="119"/>
      <c r="H1133" s="118"/>
      <c r="I1133" s="119"/>
      <c r="J1133" s="118"/>
      <c r="K1133" s="119"/>
      <c r="L1133" s="119"/>
      <c r="M1133" s="147"/>
      <c r="N1133" s="119"/>
      <c r="O1133" s="119"/>
      <c r="P1133" s="118"/>
      <c r="Q1133" s="147"/>
    </row>
    <row r="1134" spans="1:17" x14ac:dyDescent="0.25">
      <c r="A1134" s="22"/>
      <c r="D1134" s="162"/>
      <c r="E1134" s="117"/>
      <c r="F1134" s="118"/>
      <c r="G1134" s="119"/>
      <c r="H1134" s="118"/>
      <c r="I1134" s="119"/>
      <c r="J1134" s="118"/>
      <c r="K1134" s="119"/>
      <c r="L1134" s="119"/>
      <c r="M1134" s="147"/>
      <c r="N1134" s="119"/>
      <c r="O1134" s="119"/>
      <c r="P1134" s="118"/>
      <c r="Q1134" s="147"/>
    </row>
    <row r="1135" spans="1:17" x14ac:dyDescent="0.25">
      <c r="A1135" s="22"/>
      <c r="D1135" s="162"/>
      <c r="E1135" s="117"/>
      <c r="F1135" s="118"/>
      <c r="G1135" s="119"/>
      <c r="H1135" s="118"/>
      <c r="I1135" s="119"/>
      <c r="J1135" s="118"/>
      <c r="K1135" s="119"/>
      <c r="L1135" s="119"/>
      <c r="M1135" s="147"/>
      <c r="N1135" s="119"/>
      <c r="O1135" s="119"/>
      <c r="P1135" s="118"/>
      <c r="Q1135" s="147"/>
    </row>
    <row r="1136" spans="1:17" x14ac:dyDescent="0.25">
      <c r="A1136" s="22"/>
      <c r="D1136" s="162"/>
      <c r="E1136" s="117"/>
      <c r="F1136" s="118"/>
      <c r="G1136" s="119"/>
      <c r="H1136" s="118"/>
      <c r="I1136" s="119"/>
      <c r="J1136" s="118"/>
      <c r="K1136" s="119"/>
      <c r="L1136" s="119"/>
      <c r="M1136" s="147"/>
      <c r="N1136" s="119"/>
      <c r="O1136" s="119"/>
      <c r="P1136" s="118"/>
      <c r="Q1136" s="147"/>
    </row>
    <row r="1137" spans="1:17" x14ac:dyDescent="0.25">
      <c r="A1137" s="22"/>
      <c r="D1137" s="162"/>
      <c r="E1137" s="117"/>
      <c r="F1137" s="118"/>
      <c r="G1137" s="119"/>
      <c r="H1137" s="118"/>
      <c r="I1137" s="119"/>
      <c r="J1137" s="118"/>
      <c r="K1137" s="119"/>
      <c r="L1137" s="119"/>
      <c r="M1137" s="147"/>
      <c r="N1137" s="119"/>
      <c r="O1137" s="119"/>
      <c r="P1137" s="118"/>
      <c r="Q1137" s="147"/>
    </row>
    <row r="1138" spans="1:17" x14ac:dyDescent="0.25">
      <c r="A1138" s="22"/>
      <c r="D1138" s="162"/>
      <c r="E1138" s="117"/>
      <c r="F1138" s="118"/>
      <c r="G1138" s="119"/>
      <c r="H1138" s="118"/>
      <c r="I1138" s="119"/>
      <c r="J1138" s="118"/>
      <c r="K1138" s="119"/>
      <c r="L1138" s="119"/>
      <c r="M1138" s="147"/>
      <c r="N1138" s="119"/>
      <c r="O1138" s="119"/>
      <c r="P1138" s="118"/>
      <c r="Q1138" s="147"/>
    </row>
    <row r="1139" spans="1:17" x14ac:dyDescent="0.25">
      <c r="A1139" s="22"/>
      <c r="D1139" s="162"/>
      <c r="E1139" s="117"/>
      <c r="F1139" s="118"/>
      <c r="G1139" s="119"/>
      <c r="H1139" s="118"/>
      <c r="I1139" s="119"/>
      <c r="J1139" s="118"/>
      <c r="K1139" s="119"/>
      <c r="L1139" s="119"/>
      <c r="M1139" s="147"/>
      <c r="N1139" s="119"/>
      <c r="O1139" s="119"/>
      <c r="P1139" s="118"/>
      <c r="Q1139" s="147"/>
    </row>
    <row r="1140" spans="1:17" x14ac:dyDescent="0.25">
      <c r="A1140" s="22"/>
      <c r="G1140" s="148"/>
      <c r="H1140" s="116"/>
    </row>
    <row r="1141" spans="1:17" x14ac:dyDescent="0.25">
      <c r="A1141" s="22"/>
    </row>
    <row r="1142" spans="1:17" x14ac:dyDescent="0.25">
      <c r="A1142" s="22"/>
    </row>
    <row r="1143" spans="1:17" x14ac:dyDescent="0.25">
      <c r="A1143" s="22"/>
    </row>
    <row r="1144" spans="1:17" x14ac:dyDescent="0.25">
      <c r="A1144" s="22"/>
    </row>
    <row r="1145" spans="1:17" x14ac:dyDescent="0.25">
      <c r="A1145" s="22"/>
    </row>
    <row r="1146" spans="1:17" x14ac:dyDescent="0.25">
      <c r="A1146" s="22"/>
    </row>
    <row r="1147" spans="1:17" x14ac:dyDescent="0.25">
      <c r="A1147" s="22"/>
    </row>
    <row r="1148" spans="1:17" x14ac:dyDescent="0.25">
      <c r="A1148" s="22"/>
    </row>
    <row r="1149" spans="1:17" x14ac:dyDescent="0.25">
      <c r="A1149" s="22"/>
    </row>
    <row r="1150" spans="1:17" x14ac:dyDescent="0.25">
      <c r="A1150" s="22"/>
    </row>
    <row r="1151" spans="1:17" x14ac:dyDescent="0.25">
      <c r="A1151" s="22"/>
    </row>
    <row r="1152" spans="1:17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22"/>
    </row>
    <row r="3990" spans="1:1" x14ac:dyDescent="0.25">
      <c r="A3990" s="22"/>
    </row>
    <row r="3991" spans="1:1" x14ac:dyDescent="0.25">
      <c r="A3991" s="22"/>
    </row>
    <row r="3992" spans="1:1" x14ac:dyDescent="0.25">
      <c r="A3992" s="22"/>
    </row>
    <row r="3993" spans="1:1" x14ac:dyDescent="0.25">
      <c r="A3993" s="22"/>
    </row>
    <row r="3994" spans="1:1" x14ac:dyDescent="0.25">
      <c r="A3994" s="22"/>
    </row>
    <row r="3995" spans="1:1" x14ac:dyDescent="0.25">
      <c r="A3995" s="22"/>
    </row>
    <row r="3996" spans="1:1" x14ac:dyDescent="0.25">
      <c r="A3996" s="22"/>
    </row>
    <row r="3997" spans="1:1" x14ac:dyDescent="0.25">
      <c r="A3997" s="22"/>
    </row>
    <row r="3998" spans="1:1" x14ac:dyDescent="0.25">
      <c r="A3998" s="22"/>
    </row>
    <row r="3999" spans="1:1" x14ac:dyDescent="0.25">
      <c r="A3999" s="22"/>
    </row>
    <row r="4000" spans="1:1" x14ac:dyDescent="0.25">
      <c r="A4000" s="22"/>
    </row>
    <row r="4001" spans="1:1" x14ac:dyDescent="0.25">
      <c r="A4001" s="22"/>
    </row>
    <row r="4002" spans="1:1" x14ac:dyDescent="0.25">
      <c r="A4002" s="22"/>
    </row>
    <row r="4003" spans="1:1" x14ac:dyDescent="0.25">
      <c r="A4003" s="22"/>
    </row>
    <row r="4004" spans="1:1" x14ac:dyDescent="0.25">
      <c r="A4004" s="22"/>
    </row>
    <row r="4005" spans="1:1" x14ac:dyDescent="0.25">
      <c r="A4005" s="22"/>
    </row>
    <row r="4006" spans="1:1" x14ac:dyDescent="0.25">
      <c r="A4006" s="22"/>
    </row>
    <row r="4007" spans="1:1" x14ac:dyDescent="0.25">
      <c r="A4007" s="22"/>
    </row>
    <row r="4008" spans="1:1" x14ac:dyDescent="0.25">
      <c r="A4008" s="22"/>
    </row>
    <row r="4009" spans="1:1" x14ac:dyDescent="0.25">
      <c r="A4009" s="22"/>
    </row>
    <row r="4010" spans="1:1" x14ac:dyDescent="0.25">
      <c r="A4010" s="22"/>
    </row>
    <row r="4011" spans="1:1" x14ac:dyDescent="0.25">
      <c r="A4011" s="22"/>
    </row>
    <row r="4012" spans="1:1" x14ac:dyDescent="0.25">
      <c r="A4012" s="22"/>
    </row>
    <row r="4013" spans="1:1" x14ac:dyDescent="0.25">
      <c r="A4013" s="22"/>
    </row>
    <row r="4014" spans="1:1" x14ac:dyDescent="0.25">
      <c r="A4014" s="22"/>
    </row>
    <row r="4015" spans="1:1" x14ac:dyDescent="0.25">
      <c r="A4015" s="22"/>
    </row>
    <row r="4016" spans="1:1" x14ac:dyDescent="0.25">
      <c r="A4016" s="22"/>
    </row>
    <row r="4017" spans="1:1" x14ac:dyDescent="0.25">
      <c r="A4017" s="22"/>
    </row>
    <row r="4018" spans="1:1" x14ac:dyDescent="0.25">
      <c r="A4018" s="22"/>
    </row>
    <row r="4019" spans="1:1" x14ac:dyDescent="0.25">
      <c r="A4019" s="22"/>
    </row>
    <row r="4020" spans="1:1" x14ac:dyDescent="0.25">
      <c r="A4020" s="22"/>
    </row>
    <row r="4021" spans="1:1" x14ac:dyDescent="0.25">
      <c r="A4021" s="22"/>
    </row>
    <row r="4022" spans="1:1" x14ac:dyDescent="0.25">
      <c r="A4022" s="22"/>
    </row>
    <row r="4023" spans="1:1" x14ac:dyDescent="0.25">
      <c r="A4023" s="22"/>
    </row>
    <row r="4024" spans="1:1" x14ac:dyDescent="0.25">
      <c r="A4024" s="22"/>
    </row>
    <row r="4025" spans="1:1" x14ac:dyDescent="0.25">
      <c r="A4025" s="22"/>
    </row>
    <row r="4026" spans="1:1" x14ac:dyDescent="0.25">
      <c r="A4026" s="22"/>
    </row>
    <row r="4027" spans="1:1" x14ac:dyDescent="0.25">
      <c r="A4027" s="22"/>
    </row>
    <row r="4028" spans="1:1" x14ac:dyDescent="0.25">
      <c r="A4028" s="22"/>
    </row>
    <row r="4029" spans="1:1" x14ac:dyDescent="0.25">
      <c r="A4029" s="22"/>
    </row>
    <row r="4030" spans="1:1" x14ac:dyDescent="0.25">
      <c r="A4030" s="22"/>
    </row>
    <row r="4031" spans="1:1" x14ac:dyDescent="0.25">
      <c r="A4031" s="22"/>
    </row>
    <row r="4032" spans="1:1" x14ac:dyDescent="0.25">
      <c r="A4032" s="22"/>
    </row>
    <row r="4033" spans="1:1" x14ac:dyDescent="0.25">
      <c r="A4033" s="22"/>
    </row>
    <row r="4034" spans="1:1" x14ac:dyDescent="0.25">
      <c r="A4034" s="22"/>
    </row>
    <row r="4035" spans="1:1" x14ac:dyDescent="0.25">
      <c r="A4035" s="22"/>
    </row>
    <row r="4036" spans="1:1" x14ac:dyDescent="0.25">
      <c r="A4036" s="22"/>
    </row>
    <row r="4037" spans="1:1" x14ac:dyDescent="0.25">
      <c r="A4037" s="22"/>
    </row>
    <row r="4038" spans="1:1" x14ac:dyDescent="0.25">
      <c r="A4038" s="22"/>
    </row>
    <row r="4039" spans="1:1" x14ac:dyDescent="0.25">
      <c r="A4039" s="22"/>
    </row>
    <row r="4040" spans="1:1" x14ac:dyDescent="0.25">
      <c r="A4040" s="22"/>
    </row>
    <row r="4041" spans="1:1" x14ac:dyDescent="0.25">
      <c r="A4041" s="22"/>
    </row>
    <row r="4042" spans="1:1" x14ac:dyDescent="0.25">
      <c r="A4042" s="22"/>
    </row>
    <row r="4043" spans="1:1" x14ac:dyDescent="0.25">
      <c r="A4043" s="22"/>
    </row>
    <row r="4044" spans="1:1" x14ac:dyDescent="0.25">
      <c r="A4044" s="22"/>
    </row>
    <row r="4045" spans="1:1" x14ac:dyDescent="0.25">
      <c r="A4045" s="22"/>
    </row>
    <row r="4046" spans="1:1" x14ac:dyDescent="0.25">
      <c r="A4046" s="22"/>
    </row>
    <row r="4047" spans="1:1" x14ac:dyDescent="0.25">
      <c r="A4047" s="22"/>
    </row>
    <row r="4048" spans="1:1" x14ac:dyDescent="0.25">
      <c r="A4048" s="22"/>
    </row>
    <row r="4049" spans="1:1" x14ac:dyDescent="0.25">
      <c r="A4049" s="22"/>
    </row>
    <row r="4050" spans="1:1" x14ac:dyDescent="0.25">
      <c r="A4050" s="22"/>
    </row>
    <row r="4051" spans="1:1" x14ac:dyDescent="0.25">
      <c r="A4051" s="22"/>
    </row>
    <row r="4052" spans="1:1" x14ac:dyDescent="0.25">
      <c r="A4052" s="22"/>
    </row>
    <row r="4053" spans="1:1" x14ac:dyDescent="0.25">
      <c r="A4053" s="22"/>
    </row>
    <row r="4054" spans="1:1" x14ac:dyDescent="0.25">
      <c r="A4054" s="22"/>
    </row>
    <row r="4055" spans="1:1" x14ac:dyDescent="0.25">
      <c r="A4055" s="22"/>
    </row>
    <row r="4056" spans="1:1" x14ac:dyDescent="0.25">
      <c r="A4056" s="22"/>
    </row>
    <row r="4057" spans="1:1" x14ac:dyDescent="0.25">
      <c r="A4057" s="22"/>
    </row>
    <row r="4058" spans="1:1" x14ac:dyDescent="0.25">
      <c r="A4058" s="22"/>
    </row>
    <row r="4059" spans="1:1" x14ac:dyDescent="0.25">
      <c r="A4059" s="22"/>
    </row>
    <row r="4060" spans="1:1" x14ac:dyDescent="0.25">
      <c r="A4060" s="22"/>
    </row>
    <row r="4061" spans="1:1" x14ac:dyDescent="0.25">
      <c r="A4061" s="22"/>
    </row>
    <row r="4062" spans="1:1" x14ac:dyDescent="0.25">
      <c r="A4062" s="22"/>
    </row>
    <row r="4063" spans="1:1" x14ac:dyDescent="0.25">
      <c r="A4063" s="22"/>
    </row>
    <row r="4064" spans="1:1" x14ac:dyDescent="0.25">
      <c r="A4064" s="22"/>
    </row>
    <row r="4065" spans="1:1" x14ac:dyDescent="0.25">
      <c r="A4065" s="22"/>
    </row>
    <row r="4066" spans="1:1" x14ac:dyDescent="0.25">
      <c r="A4066" s="22"/>
    </row>
    <row r="4067" spans="1:1" x14ac:dyDescent="0.25">
      <c r="A4067" s="22"/>
    </row>
    <row r="4068" spans="1:1" x14ac:dyDescent="0.25">
      <c r="A4068" s="22"/>
    </row>
    <row r="4069" spans="1:1" x14ac:dyDescent="0.25">
      <c r="A4069" s="22"/>
    </row>
    <row r="4070" spans="1:1" x14ac:dyDescent="0.25">
      <c r="A4070" s="22"/>
    </row>
    <row r="4071" spans="1:1" x14ac:dyDescent="0.25">
      <c r="A4071" s="22"/>
    </row>
    <row r="4072" spans="1:1" x14ac:dyDescent="0.25">
      <c r="A4072" s="22"/>
    </row>
    <row r="4073" spans="1:1" x14ac:dyDescent="0.25">
      <c r="A4073" s="22"/>
    </row>
    <row r="4074" spans="1:1" x14ac:dyDescent="0.25">
      <c r="A4074" s="22"/>
    </row>
    <row r="4075" spans="1:1" x14ac:dyDescent="0.25">
      <c r="A4075" s="22"/>
    </row>
    <row r="4076" spans="1:1" x14ac:dyDescent="0.25">
      <c r="A4076" s="22"/>
    </row>
    <row r="4077" spans="1:1" x14ac:dyDescent="0.25">
      <c r="A4077" s="22"/>
    </row>
    <row r="4078" spans="1:1" x14ac:dyDescent="0.25">
      <c r="A4078" s="22"/>
    </row>
    <row r="4079" spans="1:1" x14ac:dyDescent="0.25">
      <c r="A4079" s="22"/>
    </row>
    <row r="4080" spans="1:1" x14ac:dyDescent="0.25">
      <c r="A4080" s="22"/>
    </row>
    <row r="4081" spans="1:1" x14ac:dyDescent="0.25">
      <c r="A4081" s="22"/>
    </row>
    <row r="4082" spans="1:1" x14ac:dyDescent="0.25">
      <c r="A4082" s="22"/>
    </row>
    <row r="4083" spans="1:1" x14ac:dyDescent="0.25">
      <c r="A4083" s="22"/>
    </row>
    <row r="4084" spans="1:1" x14ac:dyDescent="0.25">
      <c r="A4084" s="22"/>
    </row>
    <row r="4085" spans="1:1" x14ac:dyDescent="0.25">
      <c r="A4085" s="22"/>
    </row>
    <row r="4086" spans="1:1" x14ac:dyDescent="0.25">
      <c r="A4086" s="22"/>
    </row>
    <row r="4087" spans="1:1" x14ac:dyDescent="0.25">
      <c r="A4087" s="22"/>
    </row>
    <row r="4088" spans="1:1" x14ac:dyDescent="0.25">
      <c r="A4088" s="22"/>
    </row>
    <row r="4089" spans="1:1" x14ac:dyDescent="0.25">
      <c r="A4089" s="22"/>
    </row>
    <row r="4090" spans="1:1" x14ac:dyDescent="0.25">
      <c r="A4090" s="22"/>
    </row>
    <row r="4091" spans="1:1" x14ac:dyDescent="0.25">
      <c r="A4091" s="22"/>
    </row>
    <row r="4092" spans="1:1" x14ac:dyDescent="0.25">
      <c r="A4092" s="22"/>
    </row>
    <row r="4093" spans="1:1" x14ac:dyDescent="0.25">
      <c r="A4093" s="22"/>
    </row>
    <row r="4094" spans="1:1" x14ac:dyDescent="0.25">
      <c r="A4094" s="22"/>
    </row>
    <row r="4095" spans="1:1" x14ac:dyDescent="0.25">
      <c r="A4095" s="22"/>
    </row>
    <row r="4096" spans="1:1" x14ac:dyDescent="0.25">
      <c r="A4096" s="22"/>
    </row>
    <row r="4097" spans="1:1" x14ac:dyDescent="0.25">
      <c r="A4097" s="22"/>
    </row>
    <row r="4098" spans="1:1" x14ac:dyDescent="0.25">
      <c r="A4098" s="22"/>
    </row>
    <row r="4099" spans="1:1" x14ac:dyDescent="0.25">
      <c r="A4099" s="22"/>
    </row>
    <row r="4100" spans="1:1" x14ac:dyDescent="0.25">
      <c r="A4100" s="22"/>
    </row>
    <row r="4101" spans="1:1" x14ac:dyDescent="0.25">
      <c r="A4101" s="22"/>
    </row>
    <row r="4102" spans="1:1" x14ac:dyDescent="0.25">
      <c r="A4102" s="22"/>
    </row>
    <row r="4103" spans="1:1" x14ac:dyDescent="0.25">
      <c r="A4103" s="22"/>
    </row>
    <row r="4104" spans="1:1" x14ac:dyDescent="0.25">
      <c r="A4104" s="22"/>
    </row>
    <row r="4105" spans="1:1" x14ac:dyDescent="0.25">
      <c r="A4105" s="22"/>
    </row>
    <row r="4106" spans="1:1" x14ac:dyDescent="0.25">
      <c r="A4106" s="22"/>
    </row>
    <row r="4107" spans="1:1" x14ac:dyDescent="0.25">
      <c r="A4107" s="22"/>
    </row>
    <row r="4108" spans="1:1" x14ac:dyDescent="0.25">
      <c r="A4108" s="22"/>
    </row>
    <row r="4109" spans="1:1" x14ac:dyDescent="0.25">
      <c r="A4109" s="22"/>
    </row>
    <row r="4110" spans="1:1" x14ac:dyDescent="0.25">
      <c r="A4110" s="22"/>
    </row>
    <row r="4111" spans="1:1" x14ac:dyDescent="0.25">
      <c r="A4111" s="22"/>
    </row>
    <row r="4112" spans="1:1" x14ac:dyDescent="0.25">
      <c r="A4112" s="22"/>
    </row>
    <row r="4113" spans="1:1" x14ac:dyDescent="0.25">
      <c r="A4113" s="22"/>
    </row>
    <row r="4114" spans="1:1" x14ac:dyDescent="0.25">
      <c r="A4114" s="22"/>
    </row>
    <row r="4115" spans="1:1" x14ac:dyDescent="0.25">
      <c r="A4115" s="22"/>
    </row>
    <row r="4116" spans="1:1" x14ac:dyDescent="0.25">
      <c r="A4116" s="22"/>
    </row>
    <row r="4117" spans="1:1" x14ac:dyDescent="0.25">
      <c r="A4117" s="22"/>
    </row>
    <row r="4118" spans="1:1" x14ac:dyDescent="0.25">
      <c r="A4118" s="22"/>
    </row>
    <row r="4119" spans="1:1" x14ac:dyDescent="0.25">
      <c r="A4119" s="22"/>
    </row>
    <row r="4120" spans="1:1" x14ac:dyDescent="0.25">
      <c r="A4120" s="22"/>
    </row>
    <row r="4121" spans="1:1" x14ac:dyDescent="0.25">
      <c r="A4121" s="22"/>
    </row>
    <row r="4122" spans="1:1" x14ac:dyDescent="0.25">
      <c r="A4122" s="22"/>
    </row>
    <row r="4123" spans="1:1" x14ac:dyDescent="0.25">
      <c r="A4123" s="22"/>
    </row>
    <row r="4124" spans="1:1" x14ac:dyDescent="0.25">
      <c r="A4124" s="22"/>
    </row>
    <row r="4125" spans="1:1" x14ac:dyDescent="0.25">
      <c r="A4125" s="22"/>
    </row>
    <row r="4126" spans="1:1" x14ac:dyDescent="0.25">
      <c r="A4126" s="22"/>
    </row>
    <row r="4127" spans="1:1" x14ac:dyDescent="0.25">
      <c r="A4127" s="22"/>
    </row>
    <row r="4128" spans="1:1" x14ac:dyDescent="0.25">
      <c r="A4128" s="22"/>
    </row>
    <row r="4129" spans="1:1" x14ac:dyDescent="0.25">
      <c r="A4129" s="22"/>
    </row>
    <row r="4130" spans="1:1" x14ac:dyDescent="0.25">
      <c r="A4130" s="22"/>
    </row>
    <row r="4131" spans="1:1" x14ac:dyDescent="0.25">
      <c r="A4131" s="22"/>
    </row>
    <row r="4132" spans="1:1" x14ac:dyDescent="0.25">
      <c r="A4132" s="22"/>
    </row>
    <row r="4133" spans="1:1" x14ac:dyDescent="0.25">
      <c r="A4133" s="22"/>
    </row>
    <row r="4134" spans="1:1" x14ac:dyDescent="0.25">
      <c r="A4134" s="22"/>
    </row>
    <row r="4135" spans="1:1" x14ac:dyDescent="0.25">
      <c r="A4135" s="22"/>
    </row>
    <row r="4136" spans="1:1" x14ac:dyDescent="0.25">
      <c r="A4136" s="22"/>
    </row>
    <row r="4137" spans="1:1" x14ac:dyDescent="0.25">
      <c r="A4137" s="22"/>
    </row>
    <row r="4138" spans="1:1" x14ac:dyDescent="0.25">
      <c r="A4138" s="22"/>
    </row>
    <row r="4139" spans="1:1" x14ac:dyDescent="0.25">
      <c r="A4139" s="22"/>
    </row>
    <row r="4140" spans="1:1" x14ac:dyDescent="0.25">
      <c r="A4140" s="22"/>
    </row>
    <row r="4141" spans="1:1" x14ac:dyDescent="0.25">
      <c r="A4141" s="22"/>
    </row>
    <row r="4142" spans="1:1" x14ac:dyDescent="0.25">
      <c r="A4142" s="22"/>
    </row>
    <row r="4143" spans="1:1" x14ac:dyDescent="0.25">
      <c r="A4143" s="22"/>
    </row>
    <row r="4144" spans="1:1" x14ac:dyDescent="0.25">
      <c r="A4144" s="22"/>
    </row>
    <row r="4145" spans="1:1" x14ac:dyDescent="0.25">
      <c r="A4145" s="22"/>
    </row>
    <row r="4146" spans="1:1" x14ac:dyDescent="0.25">
      <c r="A4146" s="22"/>
    </row>
    <row r="4147" spans="1:1" x14ac:dyDescent="0.25">
      <c r="A4147" s="22"/>
    </row>
    <row r="4148" spans="1:1" x14ac:dyDescent="0.25">
      <c r="A4148" s="22"/>
    </row>
    <row r="4149" spans="1:1" x14ac:dyDescent="0.25">
      <c r="A4149" s="22"/>
    </row>
    <row r="4150" spans="1:1" x14ac:dyDescent="0.25">
      <c r="A4150" s="22"/>
    </row>
    <row r="4151" spans="1:1" x14ac:dyDescent="0.25">
      <c r="A4151" s="22"/>
    </row>
    <row r="4152" spans="1:1" x14ac:dyDescent="0.25">
      <c r="A4152" s="22"/>
    </row>
    <row r="4153" spans="1:1" x14ac:dyDescent="0.25">
      <c r="A4153" s="22"/>
    </row>
    <row r="4154" spans="1:1" x14ac:dyDescent="0.25">
      <c r="A4154" s="22"/>
    </row>
    <row r="4155" spans="1:1" x14ac:dyDescent="0.25">
      <c r="A4155" s="22"/>
    </row>
    <row r="4156" spans="1:1" x14ac:dyDescent="0.25">
      <c r="A4156" s="22"/>
    </row>
    <row r="4157" spans="1:1" x14ac:dyDescent="0.25">
      <c r="A4157" s="22"/>
    </row>
    <row r="4158" spans="1:1" x14ac:dyDescent="0.25">
      <c r="A4158" s="22"/>
    </row>
    <row r="4159" spans="1:1" x14ac:dyDescent="0.25">
      <c r="A4159" s="22"/>
    </row>
    <row r="4160" spans="1:1" x14ac:dyDescent="0.25">
      <c r="A4160" s="22"/>
    </row>
    <row r="4161" spans="1:1" x14ac:dyDescent="0.25">
      <c r="A4161" s="22"/>
    </row>
    <row r="4162" spans="1:1" x14ac:dyDescent="0.25">
      <c r="A4162" s="22"/>
    </row>
    <row r="4163" spans="1:1" x14ac:dyDescent="0.25">
      <c r="A4163" s="22"/>
    </row>
    <row r="4164" spans="1:1" x14ac:dyDescent="0.25">
      <c r="A4164" s="22"/>
    </row>
    <row r="4165" spans="1:1" x14ac:dyDescent="0.25">
      <c r="A4165" s="22"/>
    </row>
    <row r="4166" spans="1:1" x14ac:dyDescent="0.25">
      <c r="A4166" s="22"/>
    </row>
    <row r="4167" spans="1:1" x14ac:dyDescent="0.25">
      <c r="A4167" s="22"/>
    </row>
    <row r="4168" spans="1:1" x14ac:dyDescent="0.25">
      <c r="A4168" s="22"/>
    </row>
    <row r="4169" spans="1:1" x14ac:dyDescent="0.25">
      <c r="A4169" s="22"/>
    </row>
    <row r="4170" spans="1:1" x14ac:dyDescent="0.25">
      <c r="A4170" s="22"/>
    </row>
    <row r="4171" spans="1:1" x14ac:dyDescent="0.25">
      <c r="A4171" s="22"/>
    </row>
    <row r="4172" spans="1:1" x14ac:dyDescent="0.25">
      <c r="A4172" s="22"/>
    </row>
    <row r="4173" spans="1:1" x14ac:dyDescent="0.25">
      <c r="A4173" s="22"/>
    </row>
    <row r="4174" spans="1:1" x14ac:dyDescent="0.25">
      <c r="A4174" s="22"/>
    </row>
    <row r="4175" spans="1:1" x14ac:dyDescent="0.25">
      <c r="A4175" s="22"/>
    </row>
    <row r="4176" spans="1:1" x14ac:dyDescent="0.25">
      <c r="A4176" s="22"/>
    </row>
    <row r="4177" spans="1:1" x14ac:dyDescent="0.25">
      <c r="A4177" s="22"/>
    </row>
    <row r="4178" spans="1:1" x14ac:dyDescent="0.25">
      <c r="A4178" s="22"/>
    </row>
    <row r="4179" spans="1:1" x14ac:dyDescent="0.25">
      <c r="A4179" s="22"/>
    </row>
    <row r="4180" spans="1:1" x14ac:dyDescent="0.25">
      <c r="A4180" s="22"/>
    </row>
    <row r="4181" spans="1:1" x14ac:dyDescent="0.25">
      <c r="A4181" s="22"/>
    </row>
    <row r="4182" spans="1:1" x14ac:dyDescent="0.25">
      <c r="A4182" s="22"/>
    </row>
    <row r="4183" spans="1:1" x14ac:dyDescent="0.25">
      <c r="A4183" s="22"/>
    </row>
    <row r="4184" spans="1:1" x14ac:dyDescent="0.25">
      <c r="A4184" s="22"/>
    </row>
    <row r="4185" spans="1:1" x14ac:dyDescent="0.25">
      <c r="A4185" s="22"/>
    </row>
    <row r="4186" spans="1:1" x14ac:dyDescent="0.25">
      <c r="A4186" s="22"/>
    </row>
    <row r="4187" spans="1:1" x14ac:dyDescent="0.25">
      <c r="A4187" s="22"/>
    </row>
    <row r="4188" spans="1:1" x14ac:dyDescent="0.25">
      <c r="A4188" s="22"/>
    </row>
    <row r="4189" spans="1:1" x14ac:dyDescent="0.25">
      <c r="A4189" s="22"/>
    </row>
    <row r="4190" spans="1:1" x14ac:dyDescent="0.25">
      <c r="A4190" s="22"/>
    </row>
    <row r="4191" spans="1:1" x14ac:dyDescent="0.25">
      <c r="A4191" s="22"/>
    </row>
    <row r="4192" spans="1:1" x14ac:dyDescent="0.25">
      <c r="A4192" s="22"/>
    </row>
    <row r="4193" spans="1:1" x14ac:dyDescent="0.25">
      <c r="A4193" s="22"/>
    </row>
    <row r="4194" spans="1:1" x14ac:dyDescent="0.25">
      <c r="A4194" s="22"/>
    </row>
    <row r="4195" spans="1:1" x14ac:dyDescent="0.25">
      <c r="A4195" s="22"/>
    </row>
    <row r="4196" spans="1:1" x14ac:dyDescent="0.25">
      <c r="A4196" s="22"/>
    </row>
    <row r="4197" spans="1:1" x14ac:dyDescent="0.25">
      <c r="A4197" s="22"/>
    </row>
    <row r="4198" spans="1:1" x14ac:dyDescent="0.25">
      <c r="A4198" s="22"/>
    </row>
    <row r="4199" spans="1:1" x14ac:dyDescent="0.25">
      <c r="A4199" s="22"/>
    </row>
    <row r="4200" spans="1:1" x14ac:dyDescent="0.25">
      <c r="A4200" s="22"/>
    </row>
    <row r="4201" spans="1:1" x14ac:dyDescent="0.25">
      <c r="A4201" s="22"/>
    </row>
    <row r="4202" spans="1:1" x14ac:dyDescent="0.25">
      <c r="A4202" s="22"/>
    </row>
    <row r="4203" spans="1:1" x14ac:dyDescent="0.25">
      <c r="A4203" s="22"/>
    </row>
    <row r="4204" spans="1:1" x14ac:dyDescent="0.25">
      <c r="A4204" s="22"/>
    </row>
    <row r="4205" spans="1:1" x14ac:dyDescent="0.25">
      <c r="A4205" s="22"/>
    </row>
    <row r="4206" spans="1:1" x14ac:dyDescent="0.25">
      <c r="A4206" s="22"/>
    </row>
    <row r="4207" spans="1:1" x14ac:dyDescent="0.25">
      <c r="A4207" s="22"/>
    </row>
    <row r="4208" spans="1:1" x14ac:dyDescent="0.25">
      <c r="A4208" s="22"/>
    </row>
    <row r="4209" spans="1:1" x14ac:dyDescent="0.25">
      <c r="A4209" s="22"/>
    </row>
    <row r="4210" spans="1:1" x14ac:dyDescent="0.25">
      <c r="A4210" s="22"/>
    </row>
    <row r="4211" spans="1:1" x14ac:dyDescent="0.25">
      <c r="A4211" s="22"/>
    </row>
    <row r="4212" spans="1:1" x14ac:dyDescent="0.25">
      <c r="A4212" s="22"/>
    </row>
    <row r="4213" spans="1:1" x14ac:dyDescent="0.25">
      <c r="A4213" s="22"/>
    </row>
    <row r="4214" spans="1:1" x14ac:dyDescent="0.25">
      <c r="A4214" s="22"/>
    </row>
    <row r="4215" spans="1:1" x14ac:dyDescent="0.25">
      <c r="A4215" s="22"/>
    </row>
    <row r="4216" spans="1:1" x14ac:dyDescent="0.25">
      <c r="A4216" s="22"/>
    </row>
    <row r="4217" spans="1:1" x14ac:dyDescent="0.25">
      <c r="A4217" s="22"/>
    </row>
    <row r="4218" spans="1:1" x14ac:dyDescent="0.25">
      <c r="A4218" s="22"/>
    </row>
    <row r="4219" spans="1:1" x14ac:dyDescent="0.25">
      <c r="A4219" s="22"/>
    </row>
    <row r="4220" spans="1:1" x14ac:dyDescent="0.25">
      <c r="A4220" s="22"/>
    </row>
    <row r="4221" spans="1:1" x14ac:dyDescent="0.25">
      <c r="A4221" s="22"/>
    </row>
    <row r="4222" spans="1:1" x14ac:dyDescent="0.25">
      <c r="A4222" s="22"/>
    </row>
    <row r="4223" spans="1:1" x14ac:dyDescent="0.25">
      <c r="A4223" s="22"/>
    </row>
    <row r="4224" spans="1:1" x14ac:dyDescent="0.25">
      <c r="A4224" s="22"/>
    </row>
    <row r="4225" spans="1:1" x14ac:dyDescent="0.25">
      <c r="A4225" s="22"/>
    </row>
    <row r="4226" spans="1:1" x14ac:dyDescent="0.25">
      <c r="A4226" s="22"/>
    </row>
    <row r="4227" spans="1:1" x14ac:dyDescent="0.25">
      <c r="A4227" s="22"/>
    </row>
    <row r="4228" spans="1:1" x14ac:dyDescent="0.25">
      <c r="A4228" s="22"/>
    </row>
    <row r="4229" spans="1:1" x14ac:dyDescent="0.25">
      <c r="A4229" s="22"/>
    </row>
    <row r="4230" spans="1:1" x14ac:dyDescent="0.25">
      <c r="A4230" s="22"/>
    </row>
    <row r="4231" spans="1:1" x14ac:dyDescent="0.25">
      <c r="A4231" s="22"/>
    </row>
    <row r="4232" spans="1:1" x14ac:dyDescent="0.25">
      <c r="A4232" s="22"/>
    </row>
    <row r="4233" spans="1:1" x14ac:dyDescent="0.25">
      <c r="A4233" s="22"/>
    </row>
    <row r="4234" spans="1:1" x14ac:dyDescent="0.25">
      <c r="A4234" s="22"/>
    </row>
    <row r="4235" spans="1:1" x14ac:dyDescent="0.25">
      <c r="A4235" s="22"/>
    </row>
    <row r="4236" spans="1:1" x14ac:dyDescent="0.25">
      <c r="A4236" s="22"/>
    </row>
    <row r="4237" spans="1:1" x14ac:dyDescent="0.25">
      <c r="A4237" s="22"/>
    </row>
    <row r="4238" spans="1:1" x14ac:dyDescent="0.25">
      <c r="A4238" s="22"/>
    </row>
    <row r="4239" spans="1:1" x14ac:dyDescent="0.25">
      <c r="A4239" s="22"/>
    </row>
    <row r="4240" spans="1:1" x14ac:dyDescent="0.25">
      <c r="A4240" s="22"/>
    </row>
    <row r="4241" spans="1:1" x14ac:dyDescent="0.25">
      <c r="A4241" s="22"/>
    </row>
    <row r="4242" spans="1:1" x14ac:dyDescent="0.25">
      <c r="A4242" s="22"/>
    </row>
    <row r="4243" spans="1:1" x14ac:dyDescent="0.25">
      <c r="A4243" s="22"/>
    </row>
    <row r="4244" spans="1:1" x14ac:dyDescent="0.25">
      <c r="A4244" s="22"/>
    </row>
    <row r="4245" spans="1:1" x14ac:dyDescent="0.25">
      <c r="A4245" s="22"/>
    </row>
    <row r="4246" spans="1:1" x14ac:dyDescent="0.25">
      <c r="A4246" s="22"/>
    </row>
    <row r="4247" spans="1:1" x14ac:dyDescent="0.25">
      <c r="A4247" s="22"/>
    </row>
    <row r="4248" spans="1:1" x14ac:dyDescent="0.25">
      <c r="A4248" s="22"/>
    </row>
    <row r="4249" spans="1:1" x14ac:dyDescent="0.25">
      <c r="A4249" s="22"/>
    </row>
    <row r="4250" spans="1:1" x14ac:dyDescent="0.25">
      <c r="A4250" s="22"/>
    </row>
    <row r="4251" spans="1:1" x14ac:dyDescent="0.25">
      <c r="A4251" s="22"/>
    </row>
    <row r="4252" spans="1:1" x14ac:dyDescent="0.25">
      <c r="A4252" s="22"/>
    </row>
    <row r="4253" spans="1:1" x14ac:dyDescent="0.25">
      <c r="A4253" s="22"/>
    </row>
    <row r="4254" spans="1:1" x14ac:dyDescent="0.25">
      <c r="A4254" s="22"/>
    </row>
    <row r="4255" spans="1:1" x14ac:dyDescent="0.25">
      <c r="A4255" s="22"/>
    </row>
    <row r="4256" spans="1:1" x14ac:dyDescent="0.25">
      <c r="A4256" s="22"/>
    </row>
    <row r="4257" spans="1:1" x14ac:dyDescent="0.25">
      <c r="A4257" s="22"/>
    </row>
    <row r="4258" spans="1:1" x14ac:dyDescent="0.25">
      <c r="A4258" s="22"/>
    </row>
    <row r="4259" spans="1:1" x14ac:dyDescent="0.25">
      <c r="A4259" s="22"/>
    </row>
    <row r="4260" spans="1:1" x14ac:dyDescent="0.25">
      <c r="A4260" s="22"/>
    </row>
    <row r="4261" spans="1:1" x14ac:dyDescent="0.25">
      <c r="A4261" s="22"/>
    </row>
    <row r="4262" spans="1:1" x14ac:dyDescent="0.25">
      <c r="A4262" s="22"/>
    </row>
    <row r="4263" spans="1:1" x14ac:dyDescent="0.25">
      <c r="A4263" s="22"/>
    </row>
    <row r="4264" spans="1:1" x14ac:dyDescent="0.25">
      <c r="A4264" s="22"/>
    </row>
    <row r="4265" spans="1:1" x14ac:dyDescent="0.25">
      <c r="A4265" s="22"/>
    </row>
    <row r="4266" spans="1:1" x14ac:dyDescent="0.25">
      <c r="A4266" s="22"/>
    </row>
    <row r="4267" spans="1:1" x14ac:dyDescent="0.25">
      <c r="A4267" s="22"/>
    </row>
    <row r="4268" spans="1:1" x14ac:dyDescent="0.25">
      <c r="A4268" s="22"/>
    </row>
    <row r="4269" spans="1:1" x14ac:dyDescent="0.25">
      <c r="A4269" s="22"/>
    </row>
    <row r="4270" spans="1:1" x14ac:dyDescent="0.25">
      <c r="A4270" s="22"/>
    </row>
    <row r="4271" spans="1:1" x14ac:dyDescent="0.25">
      <c r="A4271" s="22"/>
    </row>
    <row r="4272" spans="1:1" x14ac:dyDescent="0.25">
      <c r="A4272" s="22"/>
    </row>
    <row r="4273" spans="1:1" x14ac:dyDescent="0.25">
      <c r="A4273" s="22"/>
    </row>
    <row r="4274" spans="1:1" x14ac:dyDescent="0.25">
      <c r="A4274" s="22"/>
    </row>
    <row r="4275" spans="1:1" x14ac:dyDescent="0.25">
      <c r="A4275" s="22"/>
    </row>
    <row r="4276" spans="1:1" x14ac:dyDescent="0.25">
      <c r="A4276" s="22"/>
    </row>
    <row r="4277" spans="1:1" x14ac:dyDescent="0.25">
      <c r="A4277" s="22"/>
    </row>
    <row r="4278" spans="1:1" x14ac:dyDescent="0.25">
      <c r="A4278" s="22"/>
    </row>
    <row r="4279" spans="1:1" x14ac:dyDescent="0.25">
      <c r="A4279" s="22"/>
    </row>
    <row r="4280" spans="1:1" x14ac:dyDescent="0.25">
      <c r="A4280" s="22"/>
    </row>
    <row r="4281" spans="1:1" x14ac:dyDescent="0.25">
      <c r="A4281" s="22"/>
    </row>
    <row r="4282" spans="1:1" x14ac:dyDescent="0.25">
      <c r="A4282" s="22"/>
    </row>
    <row r="4283" spans="1:1" x14ac:dyDescent="0.25">
      <c r="A4283" s="22"/>
    </row>
    <row r="4284" spans="1:1" x14ac:dyDescent="0.25">
      <c r="A4284" s="22"/>
    </row>
    <row r="4285" spans="1:1" x14ac:dyDescent="0.25">
      <c r="A4285" s="22"/>
    </row>
    <row r="4286" spans="1:1" x14ac:dyDescent="0.25">
      <c r="A4286" s="22"/>
    </row>
    <row r="4287" spans="1:1" x14ac:dyDescent="0.25">
      <c r="A4287" s="22"/>
    </row>
    <row r="4288" spans="1:1" x14ac:dyDescent="0.25">
      <c r="A4288" s="22"/>
    </row>
    <row r="4289" spans="1:1" x14ac:dyDescent="0.25">
      <c r="A4289" s="22"/>
    </row>
    <row r="4290" spans="1:1" x14ac:dyDescent="0.25">
      <c r="A4290" s="22"/>
    </row>
    <row r="4291" spans="1:1" x14ac:dyDescent="0.25">
      <c r="A4291" s="22"/>
    </row>
    <row r="4292" spans="1:1" x14ac:dyDescent="0.25">
      <c r="A4292" s="22"/>
    </row>
    <row r="4293" spans="1:1" x14ac:dyDescent="0.25">
      <c r="A4293" s="22"/>
    </row>
    <row r="4294" spans="1:1" x14ac:dyDescent="0.25">
      <c r="A4294" s="22"/>
    </row>
    <row r="4295" spans="1:1" x14ac:dyDescent="0.25">
      <c r="A4295" s="22"/>
    </row>
    <row r="4296" spans="1:1" x14ac:dyDescent="0.25">
      <c r="A4296" s="22"/>
    </row>
    <row r="4297" spans="1:1" x14ac:dyDescent="0.25">
      <c r="A4297" s="22"/>
    </row>
    <row r="4298" spans="1:1" x14ac:dyDescent="0.25">
      <c r="A4298" s="22"/>
    </row>
    <row r="4299" spans="1:1" x14ac:dyDescent="0.25">
      <c r="A4299" s="22"/>
    </row>
    <row r="4300" spans="1:1" x14ac:dyDescent="0.25">
      <c r="A4300" s="22"/>
    </row>
    <row r="4301" spans="1:1" x14ac:dyDescent="0.25">
      <c r="A4301" s="22"/>
    </row>
    <row r="4302" spans="1:1" x14ac:dyDescent="0.25">
      <c r="A4302" s="22"/>
    </row>
    <row r="4303" spans="1:1" x14ac:dyDescent="0.25">
      <c r="A4303" s="22"/>
    </row>
    <row r="4304" spans="1:1" x14ac:dyDescent="0.25">
      <c r="A4304" s="22"/>
    </row>
    <row r="4305" spans="1:1" x14ac:dyDescent="0.25">
      <c r="A4305" s="22"/>
    </row>
    <row r="4306" spans="1:1" x14ac:dyDescent="0.25">
      <c r="A4306" s="22"/>
    </row>
    <row r="4307" spans="1:1" x14ac:dyDescent="0.25">
      <c r="A4307" s="22"/>
    </row>
    <row r="4308" spans="1:1" x14ac:dyDescent="0.25">
      <c r="A4308" s="22"/>
    </row>
    <row r="4309" spans="1:1" x14ac:dyDescent="0.25">
      <c r="A4309" s="22"/>
    </row>
    <row r="4310" spans="1:1" x14ac:dyDescent="0.25">
      <c r="A4310" s="22"/>
    </row>
    <row r="4311" spans="1:1" x14ac:dyDescent="0.25">
      <c r="A4311" s="22"/>
    </row>
    <row r="4312" spans="1:1" x14ac:dyDescent="0.25">
      <c r="A4312" s="22"/>
    </row>
    <row r="4313" spans="1:1" x14ac:dyDescent="0.25">
      <c r="A4313" s="22"/>
    </row>
    <row r="4314" spans="1:1" x14ac:dyDescent="0.25">
      <c r="A4314" s="22"/>
    </row>
    <row r="4315" spans="1:1" x14ac:dyDescent="0.25">
      <c r="A4315" s="22"/>
    </row>
    <row r="4316" spans="1:1" x14ac:dyDescent="0.25">
      <c r="A4316" s="22"/>
    </row>
    <row r="4317" spans="1:1" x14ac:dyDescent="0.25">
      <c r="A4317" s="22"/>
    </row>
    <row r="4318" spans="1:1" x14ac:dyDescent="0.25">
      <c r="A4318" s="22"/>
    </row>
    <row r="4319" spans="1:1" x14ac:dyDescent="0.25">
      <c r="A4319" s="22"/>
    </row>
    <row r="4320" spans="1:1" x14ac:dyDescent="0.25">
      <c r="A4320" s="22"/>
    </row>
    <row r="4321" spans="1:1" x14ac:dyDescent="0.25">
      <c r="A4321" s="22"/>
    </row>
    <row r="4322" spans="1:1" x14ac:dyDescent="0.25">
      <c r="A4322" s="22"/>
    </row>
    <row r="4323" spans="1:1" x14ac:dyDescent="0.25">
      <c r="A4323" s="22"/>
    </row>
    <row r="4324" spans="1:1" x14ac:dyDescent="0.25">
      <c r="A4324" s="22"/>
    </row>
    <row r="4325" spans="1:1" x14ac:dyDescent="0.25">
      <c r="A4325" s="22"/>
    </row>
    <row r="4326" spans="1:1" x14ac:dyDescent="0.25">
      <c r="A4326" s="22"/>
    </row>
    <row r="4327" spans="1:1" x14ac:dyDescent="0.25">
      <c r="A4327" s="22"/>
    </row>
    <row r="4328" spans="1:1" x14ac:dyDescent="0.25">
      <c r="A4328" s="22"/>
    </row>
    <row r="4329" spans="1:1" x14ac:dyDescent="0.25">
      <c r="A4329" s="22"/>
    </row>
    <row r="4330" spans="1:1" x14ac:dyDescent="0.25">
      <c r="A4330" s="22"/>
    </row>
    <row r="4331" spans="1:1" x14ac:dyDescent="0.25">
      <c r="A4331" s="22"/>
    </row>
    <row r="4332" spans="1:1" x14ac:dyDescent="0.25">
      <c r="A4332" s="22"/>
    </row>
    <row r="4333" spans="1:1" x14ac:dyDescent="0.25">
      <c r="A4333" s="22"/>
    </row>
    <row r="4334" spans="1:1" x14ac:dyDescent="0.25">
      <c r="A4334" s="22"/>
    </row>
    <row r="4335" spans="1:1" x14ac:dyDescent="0.25">
      <c r="A4335" s="22"/>
    </row>
    <row r="4336" spans="1:1" x14ac:dyDescent="0.25">
      <c r="A4336" s="22"/>
    </row>
    <row r="4337" spans="1:1" x14ac:dyDescent="0.25">
      <c r="A4337" s="22"/>
    </row>
    <row r="4338" spans="1:1" x14ac:dyDescent="0.25">
      <c r="A4338" s="22"/>
    </row>
    <row r="4339" spans="1:1" x14ac:dyDescent="0.25">
      <c r="A4339" s="22"/>
    </row>
    <row r="4340" spans="1:1" x14ac:dyDescent="0.25">
      <c r="A4340" s="22"/>
    </row>
    <row r="4341" spans="1:1" x14ac:dyDescent="0.25">
      <c r="A4341" s="22"/>
    </row>
    <row r="4342" spans="1:1" x14ac:dyDescent="0.25">
      <c r="A4342" s="22"/>
    </row>
    <row r="4343" spans="1:1" x14ac:dyDescent="0.25">
      <c r="A4343" s="22"/>
    </row>
    <row r="4344" spans="1:1" x14ac:dyDescent="0.25">
      <c r="A4344" s="22"/>
    </row>
    <row r="4345" spans="1:1" x14ac:dyDescent="0.25">
      <c r="A4345" s="22"/>
    </row>
    <row r="4346" spans="1:1" x14ac:dyDescent="0.25">
      <c r="A4346" s="22"/>
    </row>
    <row r="4347" spans="1:1" x14ac:dyDescent="0.25">
      <c r="A4347" s="22"/>
    </row>
    <row r="4348" spans="1:1" x14ac:dyDescent="0.25">
      <c r="A4348" s="22"/>
    </row>
    <row r="4349" spans="1:1" x14ac:dyDescent="0.25">
      <c r="A4349" s="22"/>
    </row>
    <row r="4350" spans="1:1" x14ac:dyDescent="0.25">
      <c r="A4350" s="22"/>
    </row>
    <row r="4351" spans="1:1" x14ac:dyDescent="0.25">
      <c r="A4351" s="22"/>
    </row>
    <row r="4352" spans="1:1" x14ac:dyDescent="0.25">
      <c r="A4352" s="22"/>
    </row>
    <row r="4353" spans="1:1" x14ac:dyDescent="0.25">
      <c r="A4353" s="22"/>
    </row>
    <row r="4354" spans="1:1" x14ac:dyDescent="0.25">
      <c r="A4354" s="22"/>
    </row>
    <row r="4355" spans="1:1" x14ac:dyDescent="0.25">
      <c r="A4355" s="22"/>
    </row>
    <row r="4356" spans="1:1" x14ac:dyDescent="0.25">
      <c r="A4356" s="22"/>
    </row>
    <row r="4357" spans="1:1" x14ac:dyDescent="0.25">
      <c r="A4357" s="22"/>
    </row>
    <row r="4358" spans="1:1" x14ac:dyDescent="0.25">
      <c r="A4358" s="22"/>
    </row>
    <row r="4359" spans="1:1" x14ac:dyDescent="0.25">
      <c r="A4359" s="22"/>
    </row>
    <row r="4360" spans="1:1" x14ac:dyDescent="0.25">
      <c r="A4360" s="22"/>
    </row>
    <row r="4361" spans="1:1" x14ac:dyDescent="0.25">
      <c r="A4361" s="22"/>
    </row>
    <row r="4362" spans="1:1" x14ac:dyDescent="0.25">
      <c r="A4362" s="22"/>
    </row>
    <row r="4363" spans="1:1" x14ac:dyDescent="0.25">
      <c r="A4363" s="22"/>
    </row>
    <row r="4364" spans="1:1" x14ac:dyDescent="0.25">
      <c r="A4364" s="22"/>
    </row>
    <row r="4365" spans="1:1" x14ac:dyDescent="0.25">
      <c r="A4365" s="22"/>
    </row>
    <row r="4366" spans="1:1" x14ac:dyDescent="0.25">
      <c r="A4366" s="22"/>
    </row>
    <row r="4367" spans="1:1" x14ac:dyDescent="0.25">
      <c r="A4367" s="22"/>
    </row>
    <row r="4368" spans="1:1" x14ac:dyDescent="0.25">
      <c r="A4368" s="22"/>
    </row>
    <row r="4369" spans="1:1" x14ac:dyDescent="0.25">
      <c r="A4369" s="22"/>
    </row>
    <row r="4370" spans="1:1" x14ac:dyDescent="0.25">
      <c r="A4370" s="22"/>
    </row>
    <row r="4371" spans="1:1" x14ac:dyDescent="0.25">
      <c r="A4371" s="22"/>
    </row>
    <row r="4372" spans="1:1" x14ac:dyDescent="0.25">
      <c r="A4372" s="22"/>
    </row>
    <row r="4373" spans="1:1" x14ac:dyDescent="0.25">
      <c r="A4373" s="22"/>
    </row>
    <row r="4374" spans="1:1" x14ac:dyDescent="0.25">
      <c r="A4374" s="22"/>
    </row>
    <row r="4375" spans="1:1" x14ac:dyDescent="0.25">
      <c r="A4375" s="22"/>
    </row>
    <row r="4376" spans="1:1" x14ac:dyDescent="0.25">
      <c r="A4376" s="22"/>
    </row>
    <row r="4377" spans="1:1" x14ac:dyDescent="0.25">
      <c r="A4377" s="22"/>
    </row>
    <row r="4378" spans="1:1" x14ac:dyDescent="0.25">
      <c r="A4378" s="22"/>
    </row>
    <row r="4379" spans="1:1" x14ac:dyDescent="0.25">
      <c r="A4379" s="22"/>
    </row>
    <row r="4380" spans="1:1" x14ac:dyDescent="0.25">
      <c r="A4380" s="22"/>
    </row>
    <row r="4381" spans="1:1" x14ac:dyDescent="0.25">
      <c r="A4381" s="22"/>
    </row>
    <row r="4382" spans="1:1" x14ac:dyDescent="0.25">
      <c r="A4382" s="22"/>
    </row>
    <row r="4383" spans="1:1" x14ac:dyDescent="0.25">
      <c r="A4383" s="22"/>
    </row>
    <row r="4384" spans="1:1" x14ac:dyDescent="0.25">
      <c r="A4384" s="22"/>
    </row>
    <row r="4385" spans="1:1" x14ac:dyDescent="0.25">
      <c r="A4385" s="22"/>
    </row>
    <row r="4386" spans="1:1" x14ac:dyDescent="0.25">
      <c r="A4386" s="22"/>
    </row>
    <row r="4387" spans="1:1" x14ac:dyDescent="0.25">
      <c r="A4387" s="22"/>
    </row>
    <row r="4388" spans="1:1" x14ac:dyDescent="0.25">
      <c r="A4388" s="22"/>
    </row>
    <row r="4389" spans="1:1" x14ac:dyDescent="0.25">
      <c r="A4389" s="22"/>
    </row>
    <row r="4390" spans="1:1" x14ac:dyDescent="0.25">
      <c r="A4390" s="22"/>
    </row>
    <row r="4391" spans="1:1" x14ac:dyDescent="0.25">
      <c r="A4391" s="22"/>
    </row>
    <row r="4392" spans="1:1" x14ac:dyDescent="0.25">
      <c r="A4392" s="22"/>
    </row>
    <row r="4393" spans="1:1" x14ac:dyDescent="0.25">
      <c r="A4393" s="22"/>
    </row>
    <row r="4394" spans="1:1" x14ac:dyDescent="0.25">
      <c r="A4394" s="22"/>
    </row>
    <row r="4395" spans="1:1" x14ac:dyDescent="0.25">
      <c r="A4395" s="22"/>
    </row>
    <row r="4396" spans="1:1" x14ac:dyDescent="0.25">
      <c r="A4396" s="22"/>
    </row>
    <row r="4397" spans="1:1" x14ac:dyDescent="0.25">
      <c r="A4397" s="22"/>
    </row>
    <row r="4398" spans="1:1" x14ac:dyDescent="0.25">
      <c r="A4398" s="22"/>
    </row>
    <row r="4399" spans="1:1" x14ac:dyDescent="0.25">
      <c r="A4399" s="22"/>
    </row>
    <row r="4400" spans="1:1" x14ac:dyDescent="0.25">
      <c r="A4400" s="22"/>
    </row>
    <row r="4401" spans="1:1" x14ac:dyDescent="0.25">
      <c r="A4401" s="22"/>
    </row>
    <row r="4402" spans="1:1" x14ac:dyDescent="0.25">
      <c r="A4402" s="22"/>
    </row>
    <row r="4403" spans="1:1" x14ac:dyDescent="0.25">
      <c r="A4403" s="22"/>
    </row>
    <row r="4404" spans="1:1" x14ac:dyDescent="0.25">
      <c r="A4404" s="22"/>
    </row>
    <row r="4405" spans="1:1" x14ac:dyDescent="0.25">
      <c r="A4405" s="22"/>
    </row>
    <row r="4406" spans="1:1" x14ac:dyDescent="0.25">
      <c r="A4406" s="22"/>
    </row>
    <row r="4407" spans="1:1" x14ac:dyDescent="0.25">
      <c r="A4407" s="22"/>
    </row>
    <row r="4408" spans="1:1" x14ac:dyDescent="0.25">
      <c r="A4408" s="22"/>
    </row>
    <row r="4409" spans="1:1" x14ac:dyDescent="0.25">
      <c r="A4409" s="22"/>
    </row>
    <row r="4410" spans="1:1" x14ac:dyDescent="0.25">
      <c r="A4410" s="22"/>
    </row>
    <row r="4411" spans="1:1" x14ac:dyDescent="0.25">
      <c r="A4411" s="22"/>
    </row>
    <row r="4412" spans="1:1" x14ac:dyDescent="0.25">
      <c r="A4412" s="22"/>
    </row>
    <row r="4413" spans="1:1" x14ac:dyDescent="0.25">
      <c r="A4413" s="22"/>
    </row>
    <row r="4414" spans="1:1" x14ac:dyDescent="0.25">
      <c r="A4414" s="22"/>
    </row>
    <row r="4415" spans="1:1" x14ac:dyDescent="0.25">
      <c r="A4415" s="22"/>
    </row>
    <row r="4416" spans="1:1" x14ac:dyDescent="0.25">
      <c r="A4416" s="22"/>
    </row>
    <row r="4417" spans="1:1" x14ac:dyDescent="0.25">
      <c r="A4417" s="22"/>
    </row>
    <row r="4418" spans="1:1" x14ac:dyDescent="0.25">
      <c r="A4418" s="22"/>
    </row>
    <row r="4419" spans="1:1" x14ac:dyDescent="0.25">
      <c r="A4419" s="22"/>
    </row>
    <row r="4420" spans="1:1" x14ac:dyDescent="0.25">
      <c r="A4420" s="22"/>
    </row>
    <row r="4421" spans="1:1" x14ac:dyDescent="0.25">
      <c r="A4421" s="22"/>
    </row>
    <row r="4422" spans="1:1" x14ac:dyDescent="0.25">
      <c r="A4422" s="22"/>
    </row>
    <row r="4423" spans="1:1" x14ac:dyDescent="0.25">
      <c r="A4423" s="22"/>
    </row>
    <row r="4424" spans="1:1" x14ac:dyDescent="0.25">
      <c r="A4424" s="22"/>
    </row>
    <row r="4425" spans="1:1" x14ac:dyDescent="0.25">
      <c r="A4425" s="22"/>
    </row>
    <row r="4426" spans="1:1" x14ac:dyDescent="0.25">
      <c r="A4426" s="22"/>
    </row>
    <row r="4427" spans="1:1" x14ac:dyDescent="0.25">
      <c r="A4427" s="22"/>
    </row>
    <row r="4428" spans="1:1" x14ac:dyDescent="0.25">
      <c r="A4428" s="22"/>
    </row>
    <row r="4429" spans="1:1" x14ac:dyDescent="0.25">
      <c r="A4429" s="22"/>
    </row>
    <row r="4430" spans="1:1" x14ac:dyDescent="0.25">
      <c r="A4430" s="22"/>
    </row>
    <row r="4431" spans="1:1" x14ac:dyDescent="0.25">
      <c r="A4431" s="22"/>
    </row>
    <row r="4432" spans="1:1" x14ac:dyDescent="0.25">
      <c r="A4432" s="22"/>
    </row>
    <row r="4433" spans="1:1" x14ac:dyDescent="0.25">
      <c r="A4433" s="22"/>
    </row>
    <row r="4434" spans="1:1" x14ac:dyDescent="0.25">
      <c r="A4434" s="22"/>
    </row>
    <row r="4435" spans="1:1" x14ac:dyDescent="0.25">
      <c r="A4435" s="22"/>
    </row>
    <row r="4436" spans="1:1" x14ac:dyDescent="0.25">
      <c r="A4436" s="22"/>
    </row>
    <row r="4437" spans="1:1" x14ac:dyDescent="0.25">
      <c r="A4437" s="22"/>
    </row>
    <row r="4438" spans="1:1" x14ac:dyDescent="0.25">
      <c r="A4438" s="22"/>
    </row>
    <row r="4439" spans="1:1" x14ac:dyDescent="0.25">
      <c r="A4439" s="22"/>
    </row>
    <row r="4440" spans="1:1" x14ac:dyDescent="0.25">
      <c r="A4440" s="22"/>
    </row>
    <row r="4441" spans="1:1" x14ac:dyDescent="0.25">
      <c r="A4441" s="22"/>
    </row>
    <row r="4442" spans="1:1" x14ac:dyDescent="0.25">
      <c r="A4442" s="22"/>
    </row>
    <row r="4443" spans="1:1" x14ac:dyDescent="0.25">
      <c r="A4443" s="22"/>
    </row>
    <row r="4444" spans="1:1" x14ac:dyDescent="0.25">
      <c r="A4444" s="22"/>
    </row>
    <row r="4445" spans="1:1" x14ac:dyDescent="0.25">
      <c r="A4445" s="22"/>
    </row>
    <row r="4446" spans="1:1" x14ac:dyDescent="0.25">
      <c r="A4446" s="22"/>
    </row>
    <row r="4447" spans="1:1" x14ac:dyDescent="0.25">
      <c r="A4447" s="22"/>
    </row>
    <row r="4448" spans="1:1" x14ac:dyDescent="0.25">
      <c r="A4448" s="22"/>
    </row>
    <row r="4449" spans="1:1" x14ac:dyDescent="0.25">
      <c r="A4449" s="22"/>
    </row>
    <row r="4450" spans="1:1" x14ac:dyDescent="0.25">
      <c r="A4450" s="22"/>
    </row>
    <row r="4451" spans="1:1" x14ac:dyDescent="0.25">
      <c r="A4451" s="22"/>
    </row>
    <row r="4452" spans="1:1" x14ac:dyDescent="0.25">
      <c r="A4452" s="22"/>
    </row>
    <row r="4453" spans="1:1" x14ac:dyDescent="0.25">
      <c r="A4453" s="22"/>
    </row>
    <row r="4454" spans="1:1" x14ac:dyDescent="0.25">
      <c r="A4454" s="22"/>
    </row>
    <row r="4455" spans="1:1" x14ac:dyDescent="0.25">
      <c r="A4455" s="22"/>
    </row>
    <row r="4456" spans="1:1" x14ac:dyDescent="0.25">
      <c r="A4456" s="22"/>
    </row>
    <row r="4457" spans="1:1" x14ac:dyDescent="0.25">
      <c r="A4457" s="22"/>
    </row>
    <row r="4458" spans="1:1" x14ac:dyDescent="0.25">
      <c r="A4458" s="22"/>
    </row>
    <row r="4459" spans="1:1" x14ac:dyDescent="0.25">
      <c r="A4459" s="22"/>
    </row>
    <row r="4460" spans="1:1" x14ac:dyDescent="0.25">
      <c r="A4460" s="22"/>
    </row>
    <row r="4461" spans="1:1" x14ac:dyDescent="0.25">
      <c r="A4461" s="22"/>
    </row>
    <row r="4462" spans="1:1" x14ac:dyDescent="0.25">
      <c r="A4462" s="22"/>
    </row>
    <row r="4463" spans="1:1" x14ac:dyDescent="0.25">
      <c r="A4463" s="22"/>
    </row>
    <row r="4464" spans="1:1" x14ac:dyDescent="0.25">
      <c r="A4464" s="22"/>
    </row>
    <row r="4465" spans="1:1" x14ac:dyDescent="0.25">
      <c r="A4465" s="22"/>
    </row>
    <row r="4466" spans="1:1" x14ac:dyDescent="0.25">
      <c r="A4466" s="22"/>
    </row>
    <row r="4467" spans="1:1" x14ac:dyDescent="0.25">
      <c r="A4467" s="22"/>
    </row>
    <row r="4468" spans="1:1" x14ac:dyDescent="0.25">
      <c r="A4468" s="22"/>
    </row>
    <row r="4469" spans="1:1" x14ac:dyDescent="0.25">
      <c r="A4469" s="22"/>
    </row>
    <row r="4470" spans="1:1" x14ac:dyDescent="0.25">
      <c r="A4470" s="22"/>
    </row>
    <row r="4471" spans="1:1" x14ac:dyDescent="0.25">
      <c r="A4471" s="22"/>
    </row>
    <row r="4472" spans="1:1" x14ac:dyDescent="0.25">
      <c r="A4472" s="22"/>
    </row>
    <row r="4473" spans="1:1" x14ac:dyDescent="0.25">
      <c r="A4473" s="22"/>
    </row>
    <row r="4474" spans="1:1" x14ac:dyDescent="0.25">
      <c r="A4474" s="22"/>
    </row>
    <row r="4475" spans="1:1" x14ac:dyDescent="0.25">
      <c r="A4475" s="22"/>
    </row>
    <row r="4476" spans="1:1" x14ac:dyDescent="0.25">
      <c r="A4476" s="22"/>
    </row>
    <row r="4477" spans="1:1" x14ac:dyDescent="0.25">
      <c r="A4477" s="22"/>
    </row>
    <row r="4478" spans="1:1" x14ac:dyDescent="0.25">
      <c r="A4478" s="22"/>
    </row>
    <row r="4479" spans="1:1" x14ac:dyDescent="0.25">
      <c r="A4479" s="22"/>
    </row>
    <row r="4480" spans="1:1" x14ac:dyDescent="0.25">
      <c r="A4480" s="22"/>
    </row>
    <row r="4481" spans="1:1" x14ac:dyDescent="0.25">
      <c r="A4481" s="22"/>
    </row>
    <row r="4482" spans="1:1" x14ac:dyDescent="0.25">
      <c r="A4482" s="22"/>
    </row>
    <row r="4483" spans="1:1" x14ac:dyDescent="0.25">
      <c r="A4483" s="22"/>
    </row>
    <row r="4484" spans="1:1" x14ac:dyDescent="0.25">
      <c r="A4484" s="22"/>
    </row>
    <row r="4485" spans="1:1" x14ac:dyDescent="0.25">
      <c r="A4485" s="22"/>
    </row>
    <row r="4486" spans="1:1" x14ac:dyDescent="0.25">
      <c r="A4486" s="22"/>
    </row>
    <row r="4487" spans="1:1" x14ac:dyDescent="0.25">
      <c r="A4487" s="22"/>
    </row>
    <row r="4488" spans="1:1" x14ac:dyDescent="0.25">
      <c r="A4488" s="22"/>
    </row>
    <row r="4489" spans="1:1" x14ac:dyDescent="0.25">
      <c r="A4489" s="22"/>
    </row>
    <row r="4490" spans="1:1" x14ac:dyDescent="0.25">
      <c r="A4490" s="22"/>
    </row>
    <row r="4491" spans="1:1" x14ac:dyDescent="0.25">
      <c r="A4491" s="22"/>
    </row>
    <row r="4492" spans="1:1" x14ac:dyDescent="0.25">
      <c r="A4492" s="22"/>
    </row>
    <row r="4493" spans="1:1" x14ac:dyDescent="0.25">
      <c r="A4493" s="22"/>
    </row>
    <row r="4494" spans="1:1" x14ac:dyDescent="0.25">
      <c r="A4494" s="22"/>
    </row>
    <row r="4495" spans="1:1" x14ac:dyDescent="0.25">
      <c r="A4495" s="22"/>
    </row>
    <row r="4496" spans="1:1" x14ac:dyDescent="0.25">
      <c r="A4496" s="22"/>
    </row>
    <row r="4497" spans="1:1" x14ac:dyDescent="0.25">
      <c r="A4497" s="22"/>
    </row>
    <row r="4498" spans="1:1" x14ac:dyDescent="0.25">
      <c r="A4498" s="22"/>
    </row>
    <row r="4499" spans="1:1" x14ac:dyDescent="0.25">
      <c r="A4499" s="22"/>
    </row>
    <row r="4500" spans="1:1" x14ac:dyDescent="0.25">
      <c r="A4500" s="22"/>
    </row>
    <row r="4501" spans="1:1" x14ac:dyDescent="0.25">
      <c r="A4501" s="22"/>
    </row>
    <row r="4502" spans="1:1" x14ac:dyDescent="0.25">
      <c r="A4502" s="22"/>
    </row>
    <row r="4503" spans="1:1" x14ac:dyDescent="0.25">
      <c r="A4503" s="22"/>
    </row>
    <row r="4504" spans="1:1" x14ac:dyDescent="0.25">
      <c r="A4504" s="22"/>
    </row>
    <row r="4505" spans="1:1" x14ac:dyDescent="0.25">
      <c r="A4505" s="22"/>
    </row>
    <row r="4506" spans="1:1" x14ac:dyDescent="0.25">
      <c r="A4506" s="22"/>
    </row>
    <row r="4507" spans="1:1" x14ac:dyDescent="0.25">
      <c r="A4507" s="22"/>
    </row>
    <row r="4508" spans="1:1" x14ac:dyDescent="0.25">
      <c r="A4508" s="22"/>
    </row>
    <row r="4509" spans="1:1" x14ac:dyDescent="0.25">
      <c r="A4509" s="22"/>
    </row>
    <row r="4510" spans="1:1" x14ac:dyDescent="0.25">
      <c r="A4510" s="22"/>
    </row>
    <row r="4511" spans="1:1" x14ac:dyDescent="0.25">
      <c r="A4511" s="22"/>
    </row>
    <row r="4512" spans="1:1" x14ac:dyDescent="0.25">
      <c r="A4512" s="22"/>
    </row>
    <row r="4513" spans="1:1" x14ac:dyDescent="0.25">
      <c r="A4513" s="22"/>
    </row>
    <row r="4514" spans="1:1" x14ac:dyDescent="0.25">
      <c r="A4514" s="22"/>
    </row>
    <row r="4515" spans="1:1" x14ac:dyDescent="0.25">
      <c r="A4515" s="22"/>
    </row>
    <row r="4516" spans="1:1" x14ac:dyDescent="0.25">
      <c r="A4516" s="22"/>
    </row>
    <row r="4517" spans="1:1" x14ac:dyDescent="0.25">
      <c r="A4517" s="22"/>
    </row>
    <row r="4518" spans="1:1" x14ac:dyDescent="0.25">
      <c r="A4518" s="22"/>
    </row>
    <row r="4519" spans="1:1" x14ac:dyDescent="0.25">
      <c r="A4519" s="22"/>
    </row>
    <row r="4520" spans="1:1" x14ac:dyDescent="0.25">
      <c r="A4520" s="22"/>
    </row>
    <row r="4521" spans="1:1" x14ac:dyDescent="0.25">
      <c r="A4521" s="22"/>
    </row>
    <row r="4522" spans="1:1" x14ac:dyDescent="0.25">
      <c r="A4522" s="22"/>
    </row>
    <row r="4523" spans="1:1" x14ac:dyDescent="0.25">
      <c r="A4523" s="22"/>
    </row>
    <row r="4524" spans="1:1" x14ac:dyDescent="0.25">
      <c r="A4524" s="22"/>
    </row>
    <row r="4525" spans="1:1" x14ac:dyDescent="0.25">
      <c r="A4525" s="22"/>
    </row>
    <row r="4526" spans="1:1" x14ac:dyDescent="0.25">
      <c r="A4526" s="22"/>
    </row>
    <row r="4527" spans="1:1" x14ac:dyDescent="0.25">
      <c r="A4527" s="22"/>
    </row>
    <row r="4528" spans="1:1" x14ac:dyDescent="0.25">
      <c r="A4528" s="22"/>
    </row>
    <row r="4529" spans="1:1" x14ac:dyDescent="0.25">
      <c r="A4529" s="22"/>
    </row>
    <row r="4530" spans="1:1" x14ac:dyDescent="0.25">
      <c r="A4530" s="22"/>
    </row>
    <row r="4531" spans="1:1" x14ac:dyDescent="0.25">
      <c r="A4531" s="22"/>
    </row>
    <row r="4532" spans="1:1" x14ac:dyDescent="0.25">
      <c r="A4532" s="22"/>
    </row>
    <row r="4533" spans="1:1" x14ac:dyDescent="0.25">
      <c r="A4533" s="22"/>
    </row>
    <row r="4534" spans="1:1" x14ac:dyDescent="0.25">
      <c r="A4534" s="22"/>
    </row>
    <row r="4535" spans="1:1" x14ac:dyDescent="0.25">
      <c r="A4535" s="22"/>
    </row>
    <row r="4536" spans="1:1" x14ac:dyDescent="0.25">
      <c r="A4536" s="22"/>
    </row>
    <row r="4537" spans="1:1" x14ac:dyDescent="0.25">
      <c r="A4537" s="22"/>
    </row>
    <row r="4538" spans="1:1" x14ac:dyDescent="0.25">
      <c r="A4538" s="22"/>
    </row>
    <row r="4539" spans="1:1" x14ac:dyDescent="0.25">
      <c r="A4539" s="22"/>
    </row>
    <row r="4540" spans="1:1" x14ac:dyDescent="0.25">
      <c r="A4540" s="22"/>
    </row>
    <row r="4541" spans="1:1" x14ac:dyDescent="0.25">
      <c r="A4541" s="22"/>
    </row>
    <row r="4542" spans="1:1" x14ac:dyDescent="0.25">
      <c r="A4542" s="22"/>
    </row>
    <row r="4543" spans="1:1" x14ac:dyDescent="0.25">
      <c r="A4543" s="22"/>
    </row>
    <row r="4544" spans="1:1" x14ac:dyDescent="0.25">
      <c r="A4544" s="22"/>
    </row>
    <row r="4545" spans="1:1" x14ac:dyDescent="0.25">
      <c r="A4545" s="22"/>
    </row>
    <row r="4546" spans="1:1" x14ac:dyDescent="0.25">
      <c r="A4546" s="22"/>
    </row>
    <row r="4547" spans="1:1" x14ac:dyDescent="0.25">
      <c r="A4547" s="22"/>
    </row>
    <row r="4548" spans="1:1" x14ac:dyDescent="0.25">
      <c r="A4548" s="22"/>
    </row>
    <row r="4549" spans="1:1" x14ac:dyDescent="0.25">
      <c r="A4549" s="22"/>
    </row>
    <row r="4550" spans="1:1" x14ac:dyDescent="0.25">
      <c r="A4550" s="22"/>
    </row>
    <row r="4551" spans="1:1" x14ac:dyDescent="0.25">
      <c r="A4551" s="22"/>
    </row>
    <row r="4552" spans="1:1" x14ac:dyDescent="0.25">
      <c r="A4552" s="22"/>
    </row>
    <row r="4553" spans="1:1" x14ac:dyDescent="0.25">
      <c r="A4553" s="22"/>
    </row>
    <row r="4554" spans="1:1" x14ac:dyDescent="0.25">
      <c r="A4554" s="22"/>
    </row>
    <row r="4555" spans="1:1" x14ac:dyDescent="0.25">
      <c r="A4555" s="22"/>
    </row>
    <row r="4556" spans="1:1" x14ac:dyDescent="0.25">
      <c r="A4556" s="22"/>
    </row>
    <row r="4557" spans="1:1" x14ac:dyDescent="0.25">
      <c r="A4557" s="22"/>
    </row>
    <row r="4558" spans="1:1" x14ac:dyDescent="0.25">
      <c r="A4558" s="22"/>
    </row>
    <row r="4559" spans="1:1" x14ac:dyDescent="0.25">
      <c r="A4559" s="22"/>
    </row>
    <row r="4560" spans="1:1" x14ac:dyDescent="0.25">
      <c r="A4560" s="22"/>
    </row>
    <row r="4561" spans="1:1" x14ac:dyDescent="0.25">
      <c r="A4561" s="22"/>
    </row>
    <row r="4562" spans="1:1" x14ac:dyDescent="0.25">
      <c r="A4562" s="22"/>
    </row>
    <row r="4563" spans="1:1" x14ac:dyDescent="0.25">
      <c r="A4563" s="22"/>
    </row>
    <row r="4564" spans="1:1" x14ac:dyDescent="0.25">
      <c r="A4564" s="22"/>
    </row>
    <row r="4565" spans="1:1" x14ac:dyDescent="0.25">
      <c r="A4565" s="22"/>
    </row>
    <row r="4566" spans="1:1" x14ac:dyDescent="0.25">
      <c r="A4566" s="22"/>
    </row>
    <row r="4567" spans="1:1" x14ac:dyDescent="0.25">
      <c r="A4567" s="22"/>
    </row>
    <row r="4568" spans="1:1" x14ac:dyDescent="0.25">
      <c r="A4568" s="22"/>
    </row>
    <row r="4569" spans="1:1" x14ac:dyDescent="0.25">
      <c r="A4569" s="22"/>
    </row>
    <row r="4570" spans="1:1" x14ac:dyDescent="0.25">
      <c r="A4570" s="22"/>
    </row>
    <row r="4571" spans="1:1" x14ac:dyDescent="0.25">
      <c r="A4571" s="22"/>
    </row>
    <row r="4572" spans="1:1" x14ac:dyDescent="0.25">
      <c r="A4572" s="22"/>
    </row>
    <row r="4573" spans="1:1" x14ac:dyDescent="0.25">
      <c r="A4573" s="22"/>
    </row>
    <row r="4574" spans="1:1" x14ac:dyDescent="0.25">
      <c r="A4574" s="22"/>
    </row>
    <row r="4575" spans="1:1" x14ac:dyDescent="0.25">
      <c r="A4575" s="22"/>
    </row>
    <row r="4576" spans="1:1" x14ac:dyDescent="0.25">
      <c r="A4576" s="22"/>
    </row>
    <row r="4577" spans="1:1" x14ac:dyDescent="0.25">
      <c r="A4577" s="22"/>
    </row>
    <row r="4578" spans="1:1" x14ac:dyDescent="0.25">
      <c r="A4578" s="22"/>
    </row>
    <row r="4579" spans="1:1" x14ac:dyDescent="0.25">
      <c r="A4579" s="22"/>
    </row>
    <row r="4580" spans="1:1" x14ac:dyDescent="0.25">
      <c r="A4580" s="22"/>
    </row>
    <row r="4581" spans="1:1" x14ac:dyDescent="0.25">
      <c r="A4581" s="22"/>
    </row>
    <row r="4582" spans="1:1" x14ac:dyDescent="0.25">
      <c r="A4582" s="22"/>
    </row>
    <row r="4583" spans="1:1" x14ac:dyDescent="0.25">
      <c r="A4583" s="22"/>
    </row>
    <row r="4584" spans="1:1" x14ac:dyDescent="0.25">
      <c r="A4584" s="22"/>
    </row>
    <row r="4585" spans="1:1" x14ac:dyDescent="0.25">
      <c r="A4585" s="22"/>
    </row>
    <row r="4586" spans="1:1" x14ac:dyDescent="0.25">
      <c r="A4586" s="22"/>
    </row>
    <row r="4587" spans="1:1" x14ac:dyDescent="0.25">
      <c r="A4587" s="22"/>
    </row>
    <row r="4588" spans="1:1" x14ac:dyDescent="0.25">
      <c r="A4588" s="22"/>
    </row>
    <row r="4589" spans="1:1" x14ac:dyDescent="0.25">
      <c r="A4589" s="22"/>
    </row>
    <row r="4590" spans="1:1" x14ac:dyDescent="0.25">
      <c r="A4590" s="22"/>
    </row>
    <row r="4591" spans="1:1" x14ac:dyDescent="0.25">
      <c r="A4591" s="22"/>
    </row>
    <row r="4592" spans="1:1" x14ac:dyDescent="0.25">
      <c r="A4592" s="22"/>
    </row>
    <row r="4593" spans="1:1" x14ac:dyDescent="0.25">
      <c r="A4593" s="22"/>
    </row>
    <row r="4594" spans="1:1" x14ac:dyDescent="0.25">
      <c r="A4594" s="22"/>
    </row>
    <row r="4595" spans="1:1" x14ac:dyDescent="0.25">
      <c r="A4595" s="22"/>
    </row>
    <row r="4596" spans="1:1" x14ac:dyDescent="0.25">
      <c r="A4596" s="22"/>
    </row>
    <row r="4597" spans="1:1" x14ac:dyDescent="0.25">
      <c r="A4597" s="22"/>
    </row>
    <row r="4598" spans="1:1" x14ac:dyDescent="0.25">
      <c r="A4598" s="22"/>
    </row>
    <row r="4599" spans="1:1" x14ac:dyDescent="0.25">
      <c r="A4599" s="22"/>
    </row>
    <row r="4600" spans="1:1" x14ac:dyDescent="0.25">
      <c r="A4600" s="22"/>
    </row>
    <row r="4601" spans="1:1" x14ac:dyDescent="0.25">
      <c r="A4601" s="22"/>
    </row>
    <row r="4602" spans="1:1" x14ac:dyDescent="0.25">
      <c r="A4602" s="22"/>
    </row>
    <row r="4603" spans="1:1" x14ac:dyDescent="0.25">
      <c r="A4603" s="22"/>
    </row>
    <row r="4604" spans="1:1" x14ac:dyDescent="0.25">
      <c r="A4604" s="22"/>
    </row>
    <row r="4605" spans="1:1" x14ac:dyDescent="0.25">
      <c r="A4605" s="22"/>
    </row>
    <row r="4606" spans="1:1" x14ac:dyDescent="0.25">
      <c r="A4606" s="22"/>
    </row>
    <row r="4607" spans="1:1" x14ac:dyDescent="0.25">
      <c r="A4607" s="22"/>
    </row>
    <row r="4608" spans="1:1" x14ac:dyDescent="0.25">
      <c r="A4608" s="22"/>
    </row>
    <row r="4609" spans="1:1" x14ac:dyDescent="0.25">
      <c r="A4609" s="22"/>
    </row>
    <row r="4610" spans="1:1" x14ac:dyDescent="0.25">
      <c r="A4610" s="22"/>
    </row>
    <row r="4611" spans="1:1" x14ac:dyDescent="0.25">
      <c r="A4611" s="22"/>
    </row>
    <row r="4612" spans="1:1" x14ac:dyDescent="0.25">
      <c r="A4612" s="22"/>
    </row>
    <row r="4613" spans="1:1" x14ac:dyDescent="0.25">
      <c r="A4613" s="22"/>
    </row>
    <row r="4614" spans="1:1" x14ac:dyDescent="0.25">
      <c r="A4614" s="22"/>
    </row>
    <row r="4615" spans="1:1" x14ac:dyDescent="0.25">
      <c r="A4615" s="22"/>
    </row>
    <row r="4616" spans="1:1" x14ac:dyDescent="0.25">
      <c r="A4616" s="22"/>
    </row>
    <row r="4617" spans="1:1" x14ac:dyDescent="0.25">
      <c r="A4617" s="22"/>
    </row>
    <row r="4618" spans="1:1" x14ac:dyDescent="0.25">
      <c r="A4618" s="22"/>
    </row>
    <row r="4619" spans="1:1" x14ac:dyDescent="0.25">
      <c r="A4619" s="22"/>
    </row>
    <row r="4620" spans="1:1" x14ac:dyDescent="0.25">
      <c r="A4620" s="22"/>
    </row>
    <row r="4621" spans="1:1" x14ac:dyDescent="0.25">
      <c r="A4621" s="22"/>
    </row>
    <row r="4622" spans="1:1" x14ac:dyDescent="0.25">
      <c r="A4622" s="22"/>
    </row>
    <row r="4623" spans="1:1" x14ac:dyDescent="0.25">
      <c r="A4623" s="22"/>
    </row>
    <row r="4624" spans="1:1" x14ac:dyDescent="0.25">
      <c r="A4624" s="22"/>
    </row>
    <row r="4625" spans="1:1" x14ac:dyDescent="0.25">
      <c r="A4625" s="22"/>
    </row>
    <row r="4626" spans="1:1" x14ac:dyDescent="0.25">
      <c r="A4626" s="22"/>
    </row>
    <row r="4627" spans="1:1" x14ac:dyDescent="0.25">
      <c r="A4627" s="22"/>
    </row>
    <row r="4628" spans="1:1" x14ac:dyDescent="0.25">
      <c r="A4628" s="22"/>
    </row>
    <row r="4629" spans="1:1" x14ac:dyDescent="0.25">
      <c r="A4629" s="22"/>
    </row>
    <row r="4630" spans="1:1" x14ac:dyDescent="0.25">
      <c r="A4630" s="22"/>
    </row>
    <row r="4631" spans="1:1" x14ac:dyDescent="0.25">
      <c r="A4631" s="22"/>
    </row>
    <row r="4632" spans="1:1" x14ac:dyDescent="0.25">
      <c r="A4632" s="22"/>
    </row>
    <row r="4633" spans="1:1" x14ac:dyDescent="0.25">
      <c r="A4633" s="22"/>
    </row>
    <row r="4634" spans="1:1" x14ac:dyDescent="0.25">
      <c r="A4634" s="22"/>
    </row>
    <row r="4635" spans="1:1" x14ac:dyDescent="0.25">
      <c r="A4635" s="22"/>
    </row>
    <row r="4636" spans="1:1" x14ac:dyDescent="0.25">
      <c r="A4636" s="22"/>
    </row>
    <row r="4637" spans="1:1" x14ac:dyDescent="0.25">
      <c r="A4637" s="22"/>
    </row>
    <row r="4638" spans="1:1" x14ac:dyDescent="0.25">
      <c r="A4638" s="22"/>
    </row>
    <row r="4639" spans="1:1" x14ac:dyDescent="0.25">
      <c r="A4639" s="22"/>
    </row>
    <row r="4640" spans="1:1" x14ac:dyDescent="0.25">
      <c r="A4640" s="22"/>
    </row>
    <row r="4641" spans="1:1" x14ac:dyDescent="0.25">
      <c r="A4641" s="22"/>
    </row>
    <row r="4642" spans="1:1" x14ac:dyDescent="0.25">
      <c r="A4642" s="22"/>
    </row>
    <row r="4643" spans="1:1" x14ac:dyDescent="0.25">
      <c r="A4643" s="22"/>
    </row>
    <row r="4644" spans="1:1" x14ac:dyDescent="0.25">
      <c r="A4644" s="22"/>
    </row>
    <row r="4645" spans="1:1" x14ac:dyDescent="0.25">
      <c r="A4645" s="22"/>
    </row>
    <row r="4646" spans="1:1" x14ac:dyDescent="0.25">
      <c r="A4646" s="22"/>
    </row>
    <row r="4647" spans="1:1" x14ac:dyDescent="0.25">
      <c r="A4647" s="22"/>
    </row>
    <row r="4648" spans="1:1" x14ac:dyDescent="0.25">
      <c r="A4648" s="22"/>
    </row>
    <row r="4649" spans="1:1" x14ac:dyDescent="0.25">
      <c r="A4649" s="22"/>
    </row>
    <row r="4650" spans="1:1" x14ac:dyDescent="0.25">
      <c r="A4650" s="22"/>
    </row>
    <row r="4651" spans="1:1" x14ac:dyDescent="0.25">
      <c r="A4651" s="22"/>
    </row>
    <row r="4652" spans="1:1" x14ac:dyDescent="0.25">
      <c r="A4652" s="22"/>
    </row>
    <row r="4653" spans="1:1" x14ac:dyDescent="0.25">
      <c r="A4653" s="22"/>
    </row>
    <row r="4654" spans="1:1" x14ac:dyDescent="0.25">
      <c r="A4654" s="22"/>
    </row>
    <row r="4655" spans="1:1" x14ac:dyDescent="0.25">
      <c r="A4655" s="22"/>
    </row>
    <row r="4656" spans="1:1" x14ac:dyDescent="0.25">
      <c r="A4656" s="22"/>
    </row>
    <row r="4657" spans="1:1" x14ac:dyDescent="0.25">
      <c r="A4657" s="22"/>
    </row>
    <row r="4658" spans="1:1" x14ac:dyDescent="0.25">
      <c r="A4658" s="22"/>
    </row>
    <row r="4659" spans="1:1" x14ac:dyDescent="0.25">
      <c r="A4659" s="22"/>
    </row>
    <row r="4660" spans="1:1" x14ac:dyDescent="0.25">
      <c r="A4660" s="22"/>
    </row>
    <row r="4661" spans="1:1" x14ac:dyDescent="0.25">
      <c r="A4661" s="22"/>
    </row>
    <row r="4662" spans="1:1" x14ac:dyDescent="0.25">
      <c r="A4662" s="22"/>
    </row>
    <row r="4663" spans="1:1" x14ac:dyDescent="0.25">
      <c r="A4663" s="22"/>
    </row>
    <row r="4664" spans="1:1" x14ac:dyDescent="0.25">
      <c r="A4664" s="22"/>
    </row>
    <row r="4665" spans="1:1" x14ac:dyDescent="0.25">
      <c r="A4665" s="22"/>
    </row>
    <row r="4666" spans="1:1" x14ac:dyDescent="0.25">
      <c r="A4666" s="22"/>
    </row>
    <row r="4667" spans="1:1" x14ac:dyDescent="0.25">
      <c r="A4667" s="22"/>
    </row>
    <row r="4668" spans="1:1" x14ac:dyDescent="0.25">
      <c r="A4668" s="22"/>
    </row>
    <row r="4669" spans="1:1" x14ac:dyDescent="0.25">
      <c r="A4669" s="22"/>
    </row>
    <row r="4670" spans="1:1" x14ac:dyDescent="0.25">
      <c r="A4670" s="22"/>
    </row>
    <row r="4671" spans="1:1" x14ac:dyDescent="0.25">
      <c r="A4671" s="22"/>
    </row>
    <row r="4672" spans="1:1" x14ac:dyDescent="0.25">
      <c r="A4672" s="22"/>
    </row>
    <row r="4673" spans="1:1" x14ac:dyDescent="0.25">
      <c r="A4673" s="22"/>
    </row>
    <row r="4674" spans="1:1" x14ac:dyDescent="0.25">
      <c r="A4674" s="22"/>
    </row>
    <row r="4675" spans="1:1" x14ac:dyDescent="0.25">
      <c r="A4675" s="22"/>
    </row>
    <row r="4676" spans="1:1" x14ac:dyDescent="0.25">
      <c r="A4676" s="22"/>
    </row>
    <row r="4677" spans="1:1" x14ac:dyDescent="0.25">
      <c r="A4677" s="22"/>
    </row>
    <row r="4678" spans="1:1" x14ac:dyDescent="0.25">
      <c r="A4678" s="22"/>
    </row>
    <row r="4679" spans="1:1" x14ac:dyDescent="0.25">
      <c r="A4679" s="22"/>
    </row>
    <row r="4680" spans="1:1" x14ac:dyDescent="0.25">
      <c r="A4680" s="22"/>
    </row>
    <row r="4681" spans="1:1" x14ac:dyDescent="0.25">
      <c r="A4681" s="22"/>
    </row>
    <row r="4682" spans="1:1" x14ac:dyDescent="0.25">
      <c r="A4682" s="22"/>
    </row>
    <row r="4683" spans="1:1" x14ac:dyDescent="0.25">
      <c r="A4683" s="22"/>
    </row>
    <row r="4684" spans="1:1" x14ac:dyDescent="0.25">
      <c r="A4684" s="22"/>
    </row>
    <row r="4685" spans="1:1" x14ac:dyDescent="0.25">
      <c r="A4685" s="22"/>
    </row>
    <row r="4686" spans="1:1" x14ac:dyDescent="0.25">
      <c r="A4686" s="22"/>
    </row>
    <row r="4687" spans="1:1" x14ac:dyDescent="0.25">
      <c r="A4687" s="22"/>
    </row>
    <row r="4688" spans="1:1" x14ac:dyDescent="0.25">
      <c r="A4688" s="22"/>
    </row>
    <row r="4689" spans="1:1" x14ac:dyDescent="0.25">
      <c r="A4689" s="22"/>
    </row>
    <row r="4690" spans="1:1" x14ac:dyDescent="0.25">
      <c r="A4690" s="22"/>
    </row>
    <row r="4691" spans="1:1" x14ac:dyDescent="0.25">
      <c r="A4691" s="22"/>
    </row>
    <row r="4692" spans="1:1" x14ac:dyDescent="0.25">
      <c r="A4692" s="22"/>
    </row>
    <row r="4693" spans="1:1" x14ac:dyDescent="0.25">
      <c r="A4693" s="22"/>
    </row>
    <row r="4694" spans="1:1" x14ac:dyDescent="0.25">
      <c r="A4694" s="22"/>
    </row>
    <row r="4695" spans="1:1" x14ac:dyDescent="0.25">
      <c r="A4695" s="22"/>
    </row>
    <row r="4696" spans="1:1" x14ac:dyDescent="0.25">
      <c r="A4696" s="22"/>
    </row>
    <row r="4697" spans="1:1" x14ac:dyDescent="0.25">
      <c r="A4697" s="22"/>
    </row>
    <row r="4698" spans="1:1" x14ac:dyDescent="0.25">
      <c r="A4698" s="22"/>
    </row>
    <row r="4699" spans="1:1" x14ac:dyDescent="0.25">
      <c r="A4699" s="22"/>
    </row>
    <row r="4700" spans="1:1" x14ac:dyDescent="0.25">
      <c r="A4700" s="22"/>
    </row>
    <row r="4701" spans="1:1" x14ac:dyDescent="0.25">
      <c r="A4701" s="22"/>
    </row>
    <row r="4702" spans="1:1" x14ac:dyDescent="0.25">
      <c r="A4702" s="22"/>
    </row>
    <row r="4703" spans="1:1" x14ac:dyDescent="0.25">
      <c r="A4703" s="22"/>
    </row>
    <row r="4704" spans="1:1" x14ac:dyDescent="0.25">
      <c r="A4704" s="22"/>
    </row>
    <row r="4705" spans="1:1" x14ac:dyDescent="0.25">
      <c r="A4705" s="22"/>
    </row>
    <row r="4706" spans="1:1" x14ac:dyDescent="0.25">
      <c r="A4706" s="22"/>
    </row>
    <row r="4707" spans="1:1" x14ac:dyDescent="0.25">
      <c r="A4707" s="22"/>
    </row>
    <row r="4708" spans="1:1" x14ac:dyDescent="0.25">
      <c r="A4708" s="22"/>
    </row>
    <row r="4709" spans="1:1" x14ac:dyDescent="0.25">
      <c r="A4709" s="22"/>
    </row>
    <row r="4710" spans="1:1" x14ac:dyDescent="0.25">
      <c r="A4710" s="22"/>
    </row>
    <row r="4711" spans="1:1" x14ac:dyDescent="0.25">
      <c r="A4711" s="22"/>
    </row>
    <row r="4712" spans="1:1" x14ac:dyDescent="0.25">
      <c r="A4712" s="22"/>
    </row>
    <row r="4713" spans="1:1" x14ac:dyDescent="0.25">
      <c r="A4713" s="22"/>
    </row>
    <row r="4714" spans="1:1" x14ac:dyDescent="0.25">
      <c r="A4714" s="22"/>
    </row>
    <row r="4715" spans="1:1" x14ac:dyDescent="0.25">
      <c r="A4715" s="22"/>
    </row>
    <row r="4716" spans="1:1" x14ac:dyDescent="0.25">
      <c r="A4716" s="22"/>
    </row>
    <row r="4717" spans="1:1" x14ac:dyDescent="0.25">
      <c r="A4717" s="22"/>
    </row>
    <row r="4718" spans="1:1" x14ac:dyDescent="0.25">
      <c r="A4718" s="22"/>
    </row>
    <row r="4719" spans="1:1" x14ac:dyDescent="0.25">
      <c r="A4719" s="22"/>
    </row>
    <row r="4720" spans="1:1" x14ac:dyDescent="0.25">
      <c r="A4720" s="22"/>
    </row>
    <row r="4721" spans="1:1" x14ac:dyDescent="0.25">
      <c r="A4721" s="22"/>
    </row>
    <row r="4722" spans="1:1" x14ac:dyDescent="0.25">
      <c r="A4722" s="22"/>
    </row>
    <row r="4723" spans="1:1" x14ac:dyDescent="0.25">
      <c r="A4723" s="22"/>
    </row>
    <row r="4724" spans="1:1" x14ac:dyDescent="0.25">
      <c r="A4724" s="22"/>
    </row>
    <row r="4725" spans="1:1" x14ac:dyDescent="0.25">
      <c r="A4725" s="22"/>
    </row>
    <row r="4726" spans="1:1" x14ac:dyDescent="0.25">
      <c r="A4726" s="22"/>
    </row>
    <row r="4727" spans="1:1" x14ac:dyDescent="0.25">
      <c r="A4727" s="22"/>
    </row>
    <row r="4728" spans="1:1" x14ac:dyDescent="0.25">
      <c r="A4728" s="22"/>
    </row>
    <row r="4729" spans="1:1" x14ac:dyDescent="0.25">
      <c r="A4729" s="22"/>
    </row>
    <row r="4730" spans="1:1" x14ac:dyDescent="0.25">
      <c r="A4730" s="22"/>
    </row>
    <row r="4731" spans="1:1" x14ac:dyDescent="0.25">
      <c r="A4731" s="22"/>
    </row>
    <row r="4732" spans="1:1" x14ac:dyDescent="0.25">
      <c r="A4732" s="22"/>
    </row>
    <row r="4733" spans="1:1" x14ac:dyDescent="0.25">
      <c r="A4733" s="22"/>
    </row>
    <row r="4734" spans="1:1" x14ac:dyDescent="0.25">
      <c r="A4734" s="22"/>
    </row>
    <row r="4735" spans="1:1" x14ac:dyDescent="0.25">
      <c r="A4735" s="22"/>
    </row>
    <row r="4736" spans="1:1" x14ac:dyDescent="0.25">
      <c r="A4736" s="22"/>
    </row>
    <row r="4737" spans="1:1" x14ac:dyDescent="0.25">
      <c r="A4737" s="22"/>
    </row>
    <row r="4738" spans="1:1" x14ac:dyDescent="0.25">
      <c r="A4738" s="22"/>
    </row>
    <row r="4739" spans="1:1" x14ac:dyDescent="0.25">
      <c r="A4739" s="22"/>
    </row>
    <row r="4740" spans="1:1" x14ac:dyDescent="0.25">
      <c r="A4740" s="22"/>
    </row>
    <row r="4741" spans="1:1" x14ac:dyDescent="0.25">
      <c r="A4741" s="22"/>
    </row>
    <row r="4742" spans="1:1" x14ac:dyDescent="0.25">
      <c r="A4742" s="22"/>
    </row>
    <row r="4743" spans="1:1" x14ac:dyDescent="0.25">
      <c r="A4743" s="22"/>
    </row>
    <row r="4744" spans="1:1" x14ac:dyDescent="0.25">
      <c r="A4744" s="22"/>
    </row>
    <row r="4745" spans="1:1" x14ac:dyDescent="0.25">
      <c r="A4745" s="22"/>
    </row>
    <row r="4746" spans="1:1" x14ac:dyDescent="0.25">
      <c r="A4746" s="22"/>
    </row>
    <row r="4747" spans="1:1" x14ac:dyDescent="0.25">
      <c r="A4747" s="22"/>
    </row>
    <row r="4748" spans="1:1" x14ac:dyDescent="0.25">
      <c r="A4748" s="22"/>
    </row>
    <row r="4749" spans="1:1" x14ac:dyDescent="0.25">
      <c r="A4749" s="22"/>
    </row>
    <row r="4750" spans="1:1" x14ac:dyDescent="0.25">
      <c r="A4750" s="22"/>
    </row>
    <row r="4751" spans="1:1" x14ac:dyDescent="0.25">
      <c r="A4751" s="22"/>
    </row>
    <row r="4752" spans="1:1" x14ac:dyDescent="0.25">
      <c r="A4752" s="22"/>
    </row>
    <row r="4753" spans="1:1" x14ac:dyDescent="0.25">
      <c r="A4753" s="22"/>
    </row>
    <row r="4754" spans="1:1" x14ac:dyDescent="0.25">
      <c r="A4754" s="22"/>
    </row>
    <row r="4755" spans="1:1" x14ac:dyDescent="0.25">
      <c r="A4755" s="22"/>
    </row>
    <row r="4756" spans="1:1" x14ac:dyDescent="0.25">
      <c r="A4756" s="22"/>
    </row>
    <row r="4757" spans="1:1" x14ac:dyDescent="0.25">
      <c r="A4757" s="22"/>
    </row>
    <row r="4758" spans="1:1" x14ac:dyDescent="0.25">
      <c r="A4758" s="22"/>
    </row>
    <row r="4759" spans="1:1" x14ac:dyDescent="0.25">
      <c r="A4759" s="22"/>
    </row>
    <row r="4760" spans="1:1" x14ac:dyDescent="0.25">
      <c r="A4760" s="22"/>
    </row>
    <row r="4761" spans="1:1" x14ac:dyDescent="0.25">
      <c r="A4761" s="22"/>
    </row>
    <row r="4762" spans="1:1" x14ac:dyDescent="0.25">
      <c r="A4762" s="22"/>
    </row>
    <row r="4763" spans="1:1" x14ac:dyDescent="0.25">
      <c r="A4763" s="22"/>
    </row>
    <row r="4764" spans="1:1" x14ac:dyDescent="0.25">
      <c r="A4764" s="22"/>
    </row>
    <row r="4765" spans="1:1" x14ac:dyDescent="0.25">
      <c r="A4765" s="22"/>
    </row>
    <row r="4766" spans="1:1" x14ac:dyDescent="0.25">
      <c r="A4766" s="22"/>
    </row>
    <row r="4767" spans="1:1" x14ac:dyDescent="0.25">
      <c r="A4767" s="22"/>
    </row>
    <row r="4768" spans="1:1" x14ac:dyDescent="0.25">
      <c r="A4768" s="22"/>
    </row>
    <row r="4769" spans="1:1" x14ac:dyDescent="0.25">
      <c r="A4769" s="22"/>
    </row>
    <row r="4770" spans="1:1" x14ac:dyDescent="0.25">
      <c r="A4770" s="22"/>
    </row>
    <row r="4771" spans="1:1" x14ac:dyDescent="0.25">
      <c r="A4771" s="22"/>
    </row>
    <row r="4772" spans="1:1" x14ac:dyDescent="0.25">
      <c r="A4772" s="22"/>
    </row>
    <row r="4773" spans="1:1" x14ac:dyDescent="0.25">
      <c r="A4773" s="22"/>
    </row>
    <row r="4774" spans="1:1" x14ac:dyDescent="0.25">
      <c r="A4774" s="22"/>
    </row>
    <row r="4775" spans="1:1" x14ac:dyDescent="0.25">
      <c r="A4775" s="22"/>
    </row>
    <row r="4776" spans="1:1" x14ac:dyDescent="0.25">
      <c r="A4776" s="22"/>
    </row>
    <row r="4777" spans="1:1" x14ac:dyDescent="0.25">
      <c r="A4777" s="22"/>
    </row>
    <row r="4778" spans="1:1" x14ac:dyDescent="0.25">
      <c r="A4778" s="22"/>
    </row>
    <row r="4779" spans="1:1" x14ac:dyDescent="0.25">
      <c r="A4779" s="22"/>
    </row>
    <row r="4780" spans="1:1" x14ac:dyDescent="0.25">
      <c r="A4780" s="22"/>
    </row>
    <row r="4781" spans="1:1" x14ac:dyDescent="0.25">
      <c r="A4781" s="22"/>
    </row>
    <row r="4782" spans="1:1" x14ac:dyDescent="0.25">
      <c r="A4782" s="22"/>
    </row>
    <row r="4783" spans="1:1" x14ac:dyDescent="0.25">
      <c r="A4783" s="22"/>
    </row>
    <row r="4784" spans="1:1" x14ac:dyDescent="0.25">
      <c r="A4784" s="22"/>
    </row>
    <row r="4785" spans="1:1" x14ac:dyDescent="0.25">
      <c r="A4785" s="22"/>
    </row>
    <row r="4786" spans="1:1" x14ac:dyDescent="0.25">
      <c r="A4786" s="22"/>
    </row>
    <row r="4787" spans="1:1" x14ac:dyDescent="0.25">
      <c r="A4787" s="22"/>
    </row>
    <row r="4788" spans="1:1" x14ac:dyDescent="0.25">
      <c r="A4788" s="22"/>
    </row>
    <row r="4789" spans="1:1" x14ac:dyDescent="0.25">
      <c r="A4789" s="22"/>
    </row>
    <row r="4790" spans="1:1" x14ac:dyDescent="0.25">
      <c r="A4790" s="22"/>
    </row>
    <row r="4791" spans="1:1" x14ac:dyDescent="0.25">
      <c r="A4791" s="22"/>
    </row>
    <row r="4792" spans="1:1" x14ac:dyDescent="0.25">
      <c r="A4792" s="22"/>
    </row>
    <row r="4793" spans="1:1" x14ac:dyDescent="0.25">
      <c r="A4793" s="22"/>
    </row>
    <row r="4794" spans="1:1" x14ac:dyDescent="0.25">
      <c r="A4794" s="22"/>
    </row>
    <row r="4795" spans="1:1" x14ac:dyDescent="0.25">
      <c r="A4795" s="22"/>
    </row>
    <row r="4796" spans="1:1" x14ac:dyDescent="0.25">
      <c r="A4796" s="22"/>
    </row>
    <row r="4797" spans="1:1" x14ac:dyDescent="0.25">
      <c r="A4797" s="22"/>
    </row>
    <row r="4798" spans="1:1" x14ac:dyDescent="0.25">
      <c r="A4798" s="22"/>
    </row>
    <row r="4799" spans="1:1" x14ac:dyDescent="0.25">
      <c r="A4799" s="22"/>
    </row>
    <row r="4800" spans="1:1" x14ac:dyDescent="0.25">
      <c r="A4800" s="22"/>
    </row>
    <row r="4801" spans="1:1" x14ac:dyDescent="0.25">
      <c r="A4801" s="22"/>
    </row>
    <row r="4802" spans="1:1" x14ac:dyDescent="0.25">
      <c r="A4802" s="22"/>
    </row>
    <row r="4803" spans="1:1" x14ac:dyDescent="0.25">
      <c r="A4803" s="22"/>
    </row>
    <row r="4804" spans="1:1" x14ac:dyDescent="0.25">
      <c r="A4804" s="22"/>
    </row>
    <row r="4805" spans="1:1" x14ac:dyDescent="0.25">
      <c r="A4805" s="22"/>
    </row>
    <row r="4806" spans="1:1" x14ac:dyDescent="0.25">
      <c r="A4806" s="22"/>
    </row>
    <row r="4807" spans="1:1" x14ac:dyDescent="0.25">
      <c r="A4807" s="22"/>
    </row>
    <row r="4808" spans="1:1" x14ac:dyDescent="0.25">
      <c r="A4808" s="22"/>
    </row>
    <row r="4809" spans="1:1" x14ac:dyDescent="0.25">
      <c r="A4809" s="22"/>
    </row>
    <row r="4810" spans="1:1" x14ac:dyDescent="0.25">
      <c r="A4810" s="22"/>
    </row>
    <row r="4811" spans="1:1" x14ac:dyDescent="0.25">
      <c r="A4811" s="22"/>
    </row>
    <row r="4812" spans="1:1" x14ac:dyDescent="0.25">
      <c r="A4812" s="22"/>
    </row>
    <row r="4813" spans="1:1" x14ac:dyDescent="0.25">
      <c r="A4813" s="22"/>
    </row>
    <row r="4814" spans="1:1" x14ac:dyDescent="0.25">
      <c r="A4814" s="22"/>
    </row>
    <row r="4815" spans="1:1" x14ac:dyDescent="0.25">
      <c r="A4815" s="22"/>
    </row>
    <row r="4816" spans="1:1" x14ac:dyDescent="0.25">
      <c r="A4816" s="22"/>
    </row>
    <row r="4817" spans="1:1" x14ac:dyDescent="0.25">
      <c r="A4817" s="22"/>
    </row>
    <row r="4818" spans="1:1" x14ac:dyDescent="0.25">
      <c r="A4818" s="22"/>
    </row>
    <row r="4819" spans="1:1" x14ac:dyDescent="0.25">
      <c r="A4819" s="22"/>
    </row>
    <row r="4820" spans="1:1" x14ac:dyDescent="0.25">
      <c r="A4820" s="22"/>
    </row>
    <row r="4821" spans="1:1" x14ac:dyDescent="0.25">
      <c r="A4821" s="22"/>
    </row>
    <row r="4822" spans="1:1" x14ac:dyDescent="0.25">
      <c r="A4822" s="22"/>
    </row>
    <row r="4823" spans="1:1" x14ac:dyDescent="0.25">
      <c r="A4823" s="22"/>
    </row>
    <row r="4824" spans="1:1" x14ac:dyDescent="0.25">
      <c r="A4824" s="22"/>
    </row>
    <row r="4825" spans="1:1" x14ac:dyDescent="0.25">
      <c r="A4825" s="22"/>
    </row>
    <row r="4826" spans="1:1" x14ac:dyDescent="0.25">
      <c r="A4826" s="22"/>
    </row>
    <row r="4827" spans="1:1" x14ac:dyDescent="0.25">
      <c r="A4827" s="22"/>
    </row>
    <row r="4828" spans="1:1" x14ac:dyDescent="0.25">
      <c r="A4828" s="22"/>
    </row>
    <row r="4829" spans="1:1" x14ac:dyDescent="0.25">
      <c r="A4829" s="22"/>
    </row>
    <row r="4830" spans="1:1" x14ac:dyDescent="0.25">
      <c r="A4830" s="22"/>
    </row>
    <row r="4831" spans="1:1" x14ac:dyDescent="0.25">
      <c r="A4831" s="22"/>
    </row>
    <row r="4832" spans="1:1" x14ac:dyDescent="0.25">
      <c r="A4832" s="22"/>
    </row>
    <row r="4833" spans="1:1" x14ac:dyDescent="0.25">
      <c r="A4833" s="22"/>
    </row>
    <row r="4834" spans="1:1" x14ac:dyDescent="0.25">
      <c r="A4834" s="22"/>
    </row>
    <row r="4835" spans="1:1" x14ac:dyDescent="0.25">
      <c r="A4835" s="22"/>
    </row>
    <row r="4836" spans="1:1" x14ac:dyDescent="0.25">
      <c r="A4836" s="22"/>
    </row>
    <row r="4837" spans="1:1" x14ac:dyDescent="0.25">
      <c r="A4837" s="22"/>
    </row>
    <row r="4838" spans="1:1" x14ac:dyDescent="0.25">
      <c r="A4838" s="22"/>
    </row>
    <row r="4839" spans="1:1" x14ac:dyDescent="0.25">
      <c r="A4839" s="22"/>
    </row>
    <row r="4840" spans="1:1" x14ac:dyDescent="0.25">
      <c r="A4840" s="22"/>
    </row>
    <row r="4841" spans="1:1" x14ac:dyDescent="0.25">
      <c r="A4841" s="22"/>
    </row>
    <row r="4842" spans="1:1" x14ac:dyDescent="0.25">
      <c r="A4842" s="22"/>
    </row>
    <row r="4843" spans="1:1" x14ac:dyDescent="0.25">
      <c r="A4843" s="22"/>
    </row>
    <row r="4844" spans="1:1" x14ac:dyDescent="0.25">
      <c r="A4844" s="22"/>
    </row>
    <row r="4845" spans="1:1" x14ac:dyDescent="0.25">
      <c r="A4845" s="22"/>
    </row>
    <row r="4846" spans="1:1" x14ac:dyDescent="0.25">
      <c r="A4846" s="22"/>
    </row>
    <row r="4847" spans="1:1" x14ac:dyDescent="0.25">
      <c r="A4847" s="22"/>
    </row>
    <row r="4848" spans="1:1" x14ac:dyDescent="0.25">
      <c r="A4848" s="22"/>
    </row>
    <row r="4849" spans="1:1" x14ac:dyDescent="0.25">
      <c r="A4849" s="22"/>
    </row>
    <row r="4850" spans="1:1" x14ac:dyDescent="0.25">
      <c r="A4850" s="22"/>
    </row>
    <row r="4851" spans="1:1" x14ac:dyDescent="0.25">
      <c r="A4851" s="22"/>
    </row>
    <row r="4852" spans="1:1" x14ac:dyDescent="0.25">
      <c r="A4852" s="22"/>
    </row>
    <row r="4853" spans="1:1" x14ac:dyDescent="0.25">
      <c r="A4853" s="22"/>
    </row>
    <row r="4854" spans="1:1" x14ac:dyDescent="0.25">
      <c r="A4854" s="22"/>
    </row>
    <row r="4855" spans="1:1" x14ac:dyDescent="0.25">
      <c r="A4855" s="22"/>
    </row>
    <row r="4856" spans="1:1" x14ac:dyDescent="0.25">
      <c r="A4856" s="22"/>
    </row>
    <row r="4857" spans="1:1" x14ac:dyDescent="0.25">
      <c r="A4857" s="22"/>
    </row>
    <row r="4858" spans="1:1" x14ac:dyDescent="0.25">
      <c r="A4858" s="22"/>
    </row>
    <row r="4859" spans="1:1" x14ac:dyDescent="0.25">
      <c r="A4859" s="22"/>
    </row>
    <row r="4860" spans="1:1" x14ac:dyDescent="0.25">
      <c r="A4860" s="22"/>
    </row>
    <row r="4861" spans="1:1" x14ac:dyDescent="0.25">
      <c r="A4861" s="22"/>
    </row>
    <row r="4862" spans="1:1" x14ac:dyDescent="0.25">
      <c r="A4862" s="22"/>
    </row>
    <row r="4863" spans="1:1" x14ac:dyDescent="0.25">
      <c r="A4863" s="22"/>
    </row>
    <row r="4864" spans="1:1" x14ac:dyDescent="0.25">
      <c r="A4864" s="22"/>
    </row>
    <row r="4865" spans="1:1" x14ac:dyDescent="0.25">
      <c r="A4865" s="22"/>
    </row>
    <row r="4866" spans="1:1" x14ac:dyDescent="0.25">
      <c r="A4866" s="22"/>
    </row>
    <row r="4867" spans="1:1" x14ac:dyDescent="0.25">
      <c r="A4867" s="22"/>
    </row>
    <row r="4868" spans="1:1" x14ac:dyDescent="0.25">
      <c r="A4868" s="22"/>
    </row>
    <row r="4869" spans="1:1" x14ac:dyDescent="0.25">
      <c r="A4869" s="22"/>
    </row>
    <row r="4870" spans="1:1" x14ac:dyDescent="0.25">
      <c r="A4870" s="22"/>
    </row>
    <row r="4871" spans="1:1" x14ac:dyDescent="0.25">
      <c r="A4871" s="22"/>
    </row>
    <row r="4872" spans="1:1" x14ac:dyDescent="0.25">
      <c r="A4872" s="22"/>
    </row>
    <row r="4873" spans="1:1" x14ac:dyDescent="0.25">
      <c r="A4873" s="22"/>
    </row>
    <row r="4874" spans="1:1" x14ac:dyDescent="0.25">
      <c r="A4874" s="22"/>
    </row>
    <row r="4875" spans="1:1" x14ac:dyDescent="0.25">
      <c r="A4875" s="22"/>
    </row>
    <row r="4876" spans="1:1" x14ac:dyDescent="0.25">
      <c r="A4876" s="22"/>
    </row>
    <row r="4877" spans="1:1" x14ac:dyDescent="0.25">
      <c r="A4877" s="22"/>
    </row>
    <row r="4878" spans="1:1" x14ac:dyDescent="0.25">
      <c r="A4878" s="22"/>
    </row>
    <row r="4879" spans="1:1" x14ac:dyDescent="0.25">
      <c r="A4879" s="22"/>
    </row>
    <row r="4880" spans="1:1" x14ac:dyDescent="0.25">
      <c r="A4880" s="22"/>
    </row>
    <row r="4881" spans="1:1" x14ac:dyDescent="0.25">
      <c r="A4881" s="22"/>
    </row>
    <row r="4882" spans="1:1" x14ac:dyDescent="0.25">
      <c r="A4882" s="22"/>
    </row>
    <row r="4883" spans="1:1" x14ac:dyDescent="0.25">
      <c r="A4883" s="22"/>
    </row>
    <row r="4884" spans="1:1" x14ac:dyDescent="0.25">
      <c r="A4884" s="22"/>
    </row>
    <row r="4885" spans="1:1" x14ac:dyDescent="0.25">
      <c r="A4885" s="22"/>
    </row>
    <row r="4886" spans="1:1" x14ac:dyDescent="0.25">
      <c r="A4886" s="22"/>
    </row>
    <row r="4887" spans="1:1" x14ac:dyDescent="0.25">
      <c r="A4887" s="22"/>
    </row>
    <row r="4888" spans="1:1" x14ac:dyDescent="0.25">
      <c r="A4888" s="22"/>
    </row>
    <row r="4889" spans="1:1" x14ac:dyDescent="0.25">
      <c r="A4889" s="22"/>
    </row>
    <row r="4890" spans="1:1" x14ac:dyDescent="0.25">
      <c r="A4890" s="22"/>
    </row>
    <row r="4891" spans="1:1" x14ac:dyDescent="0.25">
      <c r="A4891" s="22"/>
    </row>
    <row r="4892" spans="1:1" x14ac:dyDescent="0.25">
      <c r="A4892" s="22"/>
    </row>
    <row r="4893" spans="1:1" x14ac:dyDescent="0.25">
      <c r="A4893" s="22"/>
    </row>
    <row r="4894" spans="1:1" x14ac:dyDescent="0.25">
      <c r="A4894" s="22"/>
    </row>
    <row r="4895" spans="1:1" x14ac:dyDescent="0.25">
      <c r="A4895" s="22"/>
    </row>
    <row r="4896" spans="1:1" x14ac:dyDescent="0.25">
      <c r="A4896" s="22"/>
    </row>
    <row r="4897" spans="1:1" x14ac:dyDescent="0.25">
      <c r="A4897" s="22"/>
    </row>
    <row r="4898" spans="1:1" x14ac:dyDescent="0.25">
      <c r="A4898" s="22"/>
    </row>
    <row r="4899" spans="1:1" x14ac:dyDescent="0.25">
      <c r="A4899" s="22"/>
    </row>
    <row r="4900" spans="1:1" x14ac:dyDescent="0.25">
      <c r="A4900" s="22"/>
    </row>
    <row r="4901" spans="1:1" x14ac:dyDescent="0.25">
      <c r="A4901" s="22"/>
    </row>
    <row r="4902" spans="1:1" x14ac:dyDescent="0.25">
      <c r="A4902" s="22"/>
    </row>
    <row r="4903" spans="1:1" x14ac:dyDescent="0.25">
      <c r="A4903" s="22"/>
    </row>
    <row r="4904" spans="1:1" x14ac:dyDescent="0.25">
      <c r="A4904" s="22"/>
    </row>
    <row r="4905" spans="1:1" x14ac:dyDescent="0.25">
      <c r="A4905" s="22"/>
    </row>
    <row r="4906" spans="1:1" x14ac:dyDescent="0.25">
      <c r="A4906" s="22"/>
    </row>
    <row r="4907" spans="1:1" x14ac:dyDescent="0.25">
      <c r="A4907" s="22"/>
    </row>
    <row r="4908" spans="1:1" x14ac:dyDescent="0.25">
      <c r="A4908" s="22"/>
    </row>
    <row r="4909" spans="1:1" x14ac:dyDescent="0.25">
      <c r="A4909" s="22"/>
    </row>
    <row r="4910" spans="1:1" x14ac:dyDescent="0.25">
      <c r="A4910" s="22"/>
    </row>
    <row r="4911" spans="1:1" x14ac:dyDescent="0.25">
      <c r="A4911" s="22"/>
    </row>
    <row r="4912" spans="1:1" x14ac:dyDescent="0.25">
      <c r="A4912" s="22"/>
    </row>
    <row r="4913" spans="1:1" x14ac:dyDescent="0.25">
      <c r="A4913" s="22"/>
    </row>
    <row r="4914" spans="1:1" x14ac:dyDescent="0.25">
      <c r="A4914" s="22"/>
    </row>
    <row r="4915" spans="1:1" x14ac:dyDescent="0.25">
      <c r="A4915" s="22"/>
    </row>
    <row r="4916" spans="1:1" x14ac:dyDescent="0.25">
      <c r="A4916" s="22"/>
    </row>
    <row r="4917" spans="1:1" x14ac:dyDescent="0.25">
      <c r="A4917" s="22"/>
    </row>
    <row r="4918" spans="1:1" x14ac:dyDescent="0.25">
      <c r="A4918" s="22"/>
    </row>
    <row r="4919" spans="1:1" x14ac:dyDescent="0.25">
      <c r="A4919" s="22"/>
    </row>
    <row r="4920" spans="1:1" x14ac:dyDescent="0.25">
      <c r="A4920" s="22"/>
    </row>
    <row r="4921" spans="1:1" x14ac:dyDescent="0.25">
      <c r="A4921" s="22"/>
    </row>
    <row r="4922" spans="1:1" x14ac:dyDescent="0.25">
      <c r="A4922" s="22"/>
    </row>
    <row r="4923" spans="1:1" x14ac:dyDescent="0.25">
      <c r="A4923" s="22"/>
    </row>
    <row r="4924" spans="1:1" x14ac:dyDescent="0.25">
      <c r="A4924" s="22"/>
    </row>
    <row r="4925" spans="1:1" x14ac:dyDescent="0.25">
      <c r="A4925" s="22"/>
    </row>
    <row r="4926" spans="1:1" x14ac:dyDescent="0.25">
      <c r="A4926" s="22"/>
    </row>
    <row r="4927" spans="1:1" x14ac:dyDescent="0.25">
      <c r="A4927" s="22"/>
    </row>
    <row r="4928" spans="1:1" x14ac:dyDescent="0.25">
      <c r="A4928" s="22"/>
    </row>
    <row r="4929" spans="1:1" x14ac:dyDescent="0.25">
      <c r="A4929" s="22"/>
    </row>
    <row r="4930" spans="1:1" x14ac:dyDescent="0.25">
      <c r="A4930" s="22"/>
    </row>
    <row r="4931" spans="1:1" x14ac:dyDescent="0.25">
      <c r="A4931" s="22"/>
    </row>
    <row r="4932" spans="1:1" x14ac:dyDescent="0.25">
      <c r="A4932" s="22"/>
    </row>
    <row r="4933" spans="1:1" x14ac:dyDescent="0.25">
      <c r="A4933" s="22"/>
    </row>
    <row r="4934" spans="1:1" x14ac:dyDescent="0.25">
      <c r="A4934" s="22"/>
    </row>
    <row r="4935" spans="1:1" x14ac:dyDescent="0.25">
      <c r="A4935" s="22"/>
    </row>
    <row r="4936" spans="1:1" x14ac:dyDescent="0.25">
      <c r="A4936" s="22"/>
    </row>
    <row r="4937" spans="1:1" x14ac:dyDescent="0.25">
      <c r="A4937" s="22"/>
    </row>
    <row r="4938" spans="1:1" x14ac:dyDescent="0.25">
      <c r="A4938" s="22"/>
    </row>
    <row r="4939" spans="1:1" x14ac:dyDescent="0.25">
      <c r="A4939" s="22"/>
    </row>
    <row r="4940" spans="1:1" x14ac:dyDescent="0.25">
      <c r="A4940" s="22"/>
    </row>
    <row r="4941" spans="1:1" x14ac:dyDescent="0.25">
      <c r="A4941" s="22"/>
    </row>
    <row r="4942" spans="1:1" x14ac:dyDescent="0.25">
      <c r="A4942" s="22"/>
    </row>
    <row r="4943" spans="1:1" x14ac:dyDescent="0.25">
      <c r="A4943" s="22"/>
    </row>
    <row r="4944" spans="1:1" x14ac:dyDescent="0.25">
      <c r="A4944" s="22"/>
    </row>
    <row r="4945" spans="1:1" x14ac:dyDescent="0.25">
      <c r="A4945" s="22"/>
    </row>
    <row r="4946" spans="1:1" x14ac:dyDescent="0.25">
      <c r="A4946" s="22"/>
    </row>
    <row r="4947" spans="1:1" x14ac:dyDescent="0.25">
      <c r="A4947" s="22"/>
    </row>
    <row r="4948" spans="1:1" x14ac:dyDescent="0.25">
      <c r="A4948" s="22"/>
    </row>
    <row r="4949" spans="1:1" x14ac:dyDescent="0.25">
      <c r="A4949" s="22"/>
    </row>
    <row r="4950" spans="1:1" x14ac:dyDescent="0.25">
      <c r="A4950" s="22"/>
    </row>
    <row r="4951" spans="1:1" x14ac:dyDescent="0.25">
      <c r="A4951" s="22"/>
    </row>
    <row r="4952" spans="1:1" x14ac:dyDescent="0.25">
      <c r="A4952" s="22"/>
    </row>
    <row r="4953" spans="1:1" x14ac:dyDescent="0.25">
      <c r="A4953" s="22"/>
    </row>
    <row r="4954" spans="1:1" x14ac:dyDescent="0.25">
      <c r="A4954" s="22"/>
    </row>
    <row r="4955" spans="1:1" x14ac:dyDescent="0.25">
      <c r="A4955" s="22"/>
    </row>
    <row r="4956" spans="1:1" x14ac:dyDescent="0.25">
      <c r="A4956" s="22"/>
    </row>
    <row r="4957" spans="1:1" x14ac:dyDescent="0.25">
      <c r="A4957" s="22"/>
    </row>
    <row r="4958" spans="1:1" x14ac:dyDescent="0.25">
      <c r="A4958" s="22"/>
    </row>
    <row r="4959" spans="1:1" x14ac:dyDescent="0.25">
      <c r="A4959" s="22"/>
    </row>
    <row r="4960" spans="1:1" x14ac:dyDescent="0.25">
      <c r="A4960" s="22"/>
    </row>
    <row r="4961" spans="1:1" x14ac:dyDescent="0.25">
      <c r="A4961" s="22"/>
    </row>
    <row r="4962" spans="1:1" x14ac:dyDescent="0.25">
      <c r="A4962" s="22"/>
    </row>
    <row r="4963" spans="1:1" x14ac:dyDescent="0.25">
      <c r="A4963" s="22"/>
    </row>
    <row r="4964" spans="1:1" x14ac:dyDescent="0.25">
      <c r="A4964" s="22"/>
    </row>
    <row r="4965" spans="1:1" x14ac:dyDescent="0.25">
      <c r="A4965" s="22"/>
    </row>
    <row r="4966" spans="1:1" x14ac:dyDescent="0.25">
      <c r="A4966" s="22"/>
    </row>
    <row r="4967" spans="1:1" x14ac:dyDescent="0.25">
      <c r="A4967" s="22"/>
    </row>
    <row r="4968" spans="1:1" x14ac:dyDescent="0.25">
      <c r="A4968" s="22"/>
    </row>
    <row r="4969" spans="1:1" x14ac:dyDescent="0.25">
      <c r="A4969" s="22"/>
    </row>
    <row r="4970" spans="1:1" x14ac:dyDescent="0.25">
      <c r="A4970" s="22"/>
    </row>
    <row r="4971" spans="1:1" x14ac:dyDescent="0.25">
      <c r="A4971" s="22"/>
    </row>
    <row r="4972" spans="1:1" x14ac:dyDescent="0.25">
      <c r="A4972" s="22"/>
    </row>
    <row r="4973" spans="1:1" x14ac:dyDescent="0.25">
      <c r="A4973" s="22"/>
    </row>
    <row r="4974" spans="1:1" x14ac:dyDescent="0.25">
      <c r="A4974" s="22"/>
    </row>
    <row r="4975" spans="1:1" x14ac:dyDescent="0.25">
      <c r="A4975" s="22"/>
    </row>
    <row r="4976" spans="1:1" x14ac:dyDescent="0.25">
      <c r="A4976" s="22"/>
    </row>
    <row r="4977" spans="1:1" x14ac:dyDescent="0.25">
      <c r="A4977" s="22"/>
    </row>
    <row r="4978" spans="1:1" x14ac:dyDescent="0.25">
      <c r="A4978" s="22"/>
    </row>
    <row r="4979" spans="1:1" x14ac:dyDescent="0.25">
      <c r="A4979" s="22"/>
    </row>
    <row r="4980" spans="1:1" x14ac:dyDescent="0.25">
      <c r="A4980" s="22"/>
    </row>
    <row r="4981" spans="1:1" x14ac:dyDescent="0.25">
      <c r="A4981" s="22"/>
    </row>
    <row r="4982" spans="1:1" x14ac:dyDescent="0.25">
      <c r="A4982" s="22"/>
    </row>
    <row r="4983" spans="1:1" x14ac:dyDescent="0.25">
      <c r="A4983" s="22"/>
    </row>
    <row r="4984" spans="1:1" x14ac:dyDescent="0.25">
      <c r="A4984" s="22"/>
    </row>
    <row r="4985" spans="1:1" x14ac:dyDescent="0.25">
      <c r="A4985" s="22"/>
    </row>
    <row r="4986" spans="1:1" x14ac:dyDescent="0.25">
      <c r="A4986" s="22"/>
    </row>
    <row r="4987" spans="1:1" x14ac:dyDescent="0.25">
      <c r="A4987" s="22"/>
    </row>
    <row r="4988" spans="1:1" x14ac:dyDescent="0.25">
      <c r="A4988" s="22"/>
    </row>
    <row r="4989" spans="1:1" x14ac:dyDescent="0.25">
      <c r="A4989" s="22"/>
    </row>
    <row r="4990" spans="1:1" x14ac:dyDescent="0.25">
      <c r="A4990" s="22"/>
    </row>
    <row r="4991" spans="1:1" x14ac:dyDescent="0.25">
      <c r="A4991" s="22"/>
    </row>
    <row r="4992" spans="1:1" x14ac:dyDescent="0.25">
      <c r="A4992" s="22"/>
    </row>
    <row r="4993" spans="1:1" x14ac:dyDescent="0.25">
      <c r="A4993" s="22"/>
    </row>
    <row r="4994" spans="1:1" x14ac:dyDescent="0.25">
      <c r="A4994" s="22"/>
    </row>
    <row r="4995" spans="1:1" x14ac:dyDescent="0.25">
      <c r="A4995" s="22"/>
    </row>
    <row r="4996" spans="1:1" x14ac:dyDescent="0.25">
      <c r="A4996" s="22"/>
    </row>
    <row r="4997" spans="1:1" x14ac:dyDescent="0.25">
      <c r="A4997" s="22"/>
    </row>
    <row r="4998" spans="1:1" x14ac:dyDescent="0.25">
      <c r="A4998" s="22"/>
    </row>
    <row r="4999" spans="1:1" x14ac:dyDescent="0.25">
      <c r="A4999" s="22"/>
    </row>
    <row r="5000" spans="1:1" x14ac:dyDescent="0.25">
      <c r="A5000" s="22"/>
    </row>
    <row r="5001" spans="1:1" x14ac:dyDescent="0.25">
      <c r="A5001" s="22"/>
    </row>
    <row r="5002" spans="1:1" x14ac:dyDescent="0.25">
      <c r="A5002" s="22"/>
    </row>
    <row r="5003" spans="1:1" x14ac:dyDescent="0.25">
      <c r="A5003" s="22"/>
    </row>
    <row r="5004" spans="1:1" x14ac:dyDescent="0.25">
      <c r="A5004" s="22"/>
    </row>
    <row r="5005" spans="1:1" x14ac:dyDescent="0.25">
      <c r="A5005" s="22"/>
    </row>
    <row r="5006" spans="1:1" x14ac:dyDescent="0.25">
      <c r="A5006" s="22"/>
    </row>
    <row r="5007" spans="1:1" x14ac:dyDescent="0.25">
      <c r="A5007" s="22"/>
    </row>
    <row r="5008" spans="1:1" x14ac:dyDescent="0.25">
      <c r="A5008" s="22"/>
    </row>
    <row r="5009" spans="1:1" x14ac:dyDescent="0.25">
      <c r="A5009" s="22"/>
    </row>
    <row r="5010" spans="1:1" x14ac:dyDescent="0.25">
      <c r="A5010" s="22"/>
    </row>
    <row r="5011" spans="1:1" x14ac:dyDescent="0.25">
      <c r="A5011" s="22"/>
    </row>
    <row r="5012" spans="1:1" x14ac:dyDescent="0.25">
      <c r="A5012" s="22"/>
    </row>
    <row r="5013" spans="1:1" x14ac:dyDescent="0.25">
      <c r="A5013" s="22"/>
    </row>
    <row r="5014" spans="1:1" x14ac:dyDescent="0.25">
      <c r="A5014" s="22"/>
    </row>
    <row r="5015" spans="1:1" x14ac:dyDescent="0.25">
      <c r="A5015" s="22"/>
    </row>
    <row r="5016" spans="1:1" x14ac:dyDescent="0.25">
      <c r="A5016" s="22"/>
    </row>
    <row r="5017" spans="1:1" x14ac:dyDescent="0.25">
      <c r="A5017" s="22"/>
    </row>
    <row r="5018" spans="1:1" x14ac:dyDescent="0.25">
      <c r="A5018" s="22"/>
    </row>
    <row r="5019" spans="1:1" x14ac:dyDescent="0.25">
      <c r="A5019" s="22"/>
    </row>
    <row r="5020" spans="1:1" x14ac:dyDescent="0.25">
      <c r="A5020" s="22"/>
    </row>
    <row r="5021" spans="1:1" x14ac:dyDescent="0.25">
      <c r="A5021" s="22"/>
    </row>
    <row r="5022" spans="1:1" x14ac:dyDescent="0.25">
      <c r="A5022" s="22"/>
    </row>
    <row r="5023" spans="1:1" x14ac:dyDescent="0.25">
      <c r="A5023" s="22"/>
    </row>
    <row r="5024" spans="1:1" x14ac:dyDescent="0.25">
      <c r="A5024" s="22"/>
    </row>
    <row r="5025" spans="1:1" x14ac:dyDescent="0.25">
      <c r="A5025" s="22"/>
    </row>
    <row r="5026" spans="1:1" x14ac:dyDescent="0.25">
      <c r="A5026" s="22"/>
    </row>
    <row r="5027" spans="1:1" x14ac:dyDescent="0.25">
      <c r="A5027" s="22"/>
    </row>
    <row r="5028" spans="1:1" x14ac:dyDescent="0.25">
      <c r="A5028" s="22"/>
    </row>
    <row r="5029" spans="1:1" x14ac:dyDescent="0.25">
      <c r="A5029" s="22"/>
    </row>
    <row r="5030" spans="1:1" x14ac:dyDescent="0.25">
      <c r="A5030" s="22"/>
    </row>
    <row r="5031" spans="1:1" x14ac:dyDescent="0.25">
      <c r="A5031" s="22"/>
    </row>
    <row r="5032" spans="1:1" x14ac:dyDescent="0.25">
      <c r="A5032" s="22"/>
    </row>
    <row r="5033" spans="1:1" x14ac:dyDescent="0.25">
      <c r="A5033" s="22"/>
    </row>
    <row r="5034" spans="1:1" x14ac:dyDescent="0.25">
      <c r="A5034" s="22"/>
    </row>
    <row r="5035" spans="1:1" x14ac:dyDescent="0.25">
      <c r="A5035" s="22"/>
    </row>
    <row r="5036" spans="1:1" x14ac:dyDescent="0.25">
      <c r="A5036" s="22"/>
    </row>
    <row r="5037" spans="1:1" x14ac:dyDescent="0.25">
      <c r="A5037" s="22"/>
    </row>
    <row r="5038" spans="1:1" x14ac:dyDescent="0.25">
      <c r="A5038" s="22"/>
    </row>
    <row r="5039" spans="1:1" x14ac:dyDescent="0.25">
      <c r="A5039" s="22"/>
    </row>
    <row r="5040" spans="1:1" x14ac:dyDescent="0.25">
      <c r="A5040" s="22"/>
    </row>
    <row r="5041" spans="1:1" x14ac:dyDescent="0.25">
      <c r="A5041" s="22"/>
    </row>
    <row r="5042" spans="1:1" x14ac:dyDescent="0.25">
      <c r="A5042" s="22"/>
    </row>
    <row r="5043" spans="1:1" x14ac:dyDescent="0.25">
      <c r="A5043" s="22"/>
    </row>
    <row r="5044" spans="1:1" x14ac:dyDescent="0.25">
      <c r="A5044" s="22"/>
    </row>
    <row r="5045" spans="1:1" x14ac:dyDescent="0.25">
      <c r="A5045" s="22"/>
    </row>
    <row r="5046" spans="1:1" x14ac:dyDescent="0.25">
      <c r="A5046" s="22"/>
    </row>
    <row r="5047" spans="1:1" x14ac:dyDescent="0.25">
      <c r="A5047" s="22"/>
    </row>
    <row r="5048" spans="1:1" x14ac:dyDescent="0.25">
      <c r="A5048" s="22"/>
    </row>
    <row r="5049" spans="1:1" x14ac:dyDescent="0.25">
      <c r="A5049" s="22"/>
    </row>
    <row r="5050" spans="1:1" x14ac:dyDescent="0.25">
      <c r="A5050" s="22"/>
    </row>
    <row r="5051" spans="1:1" x14ac:dyDescent="0.25">
      <c r="A5051" s="22"/>
    </row>
    <row r="5052" spans="1:1" x14ac:dyDescent="0.25">
      <c r="A5052" s="22"/>
    </row>
    <row r="5053" spans="1:1" x14ac:dyDescent="0.25">
      <c r="A5053" s="22"/>
    </row>
    <row r="5054" spans="1:1" x14ac:dyDescent="0.25">
      <c r="A5054" s="22"/>
    </row>
    <row r="5055" spans="1:1" x14ac:dyDescent="0.25">
      <c r="A5055" s="22"/>
    </row>
    <row r="5056" spans="1:1" x14ac:dyDescent="0.25">
      <c r="A5056" s="22"/>
    </row>
    <row r="5057" spans="1:1" x14ac:dyDescent="0.25">
      <c r="A5057" s="22"/>
    </row>
    <row r="5058" spans="1:1" x14ac:dyDescent="0.25">
      <c r="A5058" s="22"/>
    </row>
    <row r="5059" spans="1:1" x14ac:dyDescent="0.25">
      <c r="A5059" s="22"/>
    </row>
    <row r="5060" spans="1:1" x14ac:dyDescent="0.25">
      <c r="A5060" s="22"/>
    </row>
    <row r="5061" spans="1:1" x14ac:dyDescent="0.25">
      <c r="A5061" s="22"/>
    </row>
    <row r="5062" spans="1:1" x14ac:dyDescent="0.25">
      <c r="A5062" s="22"/>
    </row>
    <row r="5063" spans="1:1" x14ac:dyDescent="0.25">
      <c r="A5063" s="22"/>
    </row>
    <row r="5064" spans="1:1" x14ac:dyDescent="0.25">
      <c r="A5064" s="22"/>
    </row>
    <row r="5065" spans="1:1" x14ac:dyDescent="0.25">
      <c r="A5065" s="22"/>
    </row>
    <row r="5066" spans="1:1" x14ac:dyDescent="0.25">
      <c r="A5066" s="22"/>
    </row>
    <row r="5067" spans="1:1" x14ac:dyDescent="0.25">
      <c r="A5067" s="22"/>
    </row>
    <row r="5068" spans="1:1" x14ac:dyDescent="0.25">
      <c r="A5068" s="22"/>
    </row>
    <row r="5069" spans="1:1" x14ac:dyDescent="0.25">
      <c r="A5069" s="22"/>
    </row>
    <row r="5070" spans="1:1" x14ac:dyDescent="0.25">
      <c r="A5070" s="22"/>
    </row>
    <row r="5071" spans="1:1" x14ac:dyDescent="0.25">
      <c r="A5071" s="22"/>
    </row>
    <row r="5072" spans="1:1" x14ac:dyDescent="0.25">
      <c r="A5072" s="22"/>
    </row>
    <row r="5073" spans="1:1" x14ac:dyDescent="0.25">
      <c r="A5073" s="22"/>
    </row>
    <row r="5074" spans="1:1" x14ac:dyDescent="0.25">
      <c r="A5074" s="22"/>
    </row>
    <row r="5075" spans="1:1" x14ac:dyDescent="0.25">
      <c r="A5075" s="22"/>
    </row>
    <row r="5076" spans="1:1" x14ac:dyDescent="0.25">
      <c r="A5076" s="22"/>
    </row>
    <row r="5077" spans="1:1" x14ac:dyDescent="0.25">
      <c r="A5077" s="22"/>
    </row>
    <row r="5078" spans="1:1" x14ac:dyDescent="0.25">
      <c r="A5078" s="22"/>
    </row>
    <row r="5079" spans="1:1" x14ac:dyDescent="0.25">
      <c r="A5079" s="22"/>
    </row>
    <row r="5080" spans="1:1" x14ac:dyDescent="0.25">
      <c r="A5080" s="22"/>
    </row>
    <row r="5081" spans="1:1" x14ac:dyDescent="0.25">
      <c r="A5081" s="22"/>
    </row>
    <row r="5082" spans="1:1" x14ac:dyDescent="0.25">
      <c r="A5082" s="22"/>
    </row>
    <row r="5083" spans="1:1" x14ac:dyDescent="0.25">
      <c r="A5083" s="22"/>
    </row>
    <row r="5084" spans="1:1" x14ac:dyDescent="0.25">
      <c r="A5084" s="22"/>
    </row>
    <row r="5085" spans="1:1" x14ac:dyDescent="0.25">
      <c r="A5085" s="22"/>
    </row>
    <row r="5086" spans="1:1" x14ac:dyDescent="0.25">
      <c r="A5086" s="22"/>
    </row>
    <row r="5087" spans="1:1" x14ac:dyDescent="0.25">
      <c r="A5087" s="22"/>
    </row>
    <row r="5088" spans="1:1" x14ac:dyDescent="0.25">
      <c r="A5088" s="22"/>
    </row>
    <row r="5089" spans="1:1" x14ac:dyDescent="0.25">
      <c r="A5089" s="22"/>
    </row>
    <row r="5090" spans="1:1" x14ac:dyDescent="0.25">
      <c r="A5090" s="22"/>
    </row>
    <row r="5091" spans="1:1" x14ac:dyDescent="0.25">
      <c r="A5091" s="22"/>
    </row>
    <row r="5092" spans="1:1" x14ac:dyDescent="0.25">
      <c r="A5092" s="22"/>
    </row>
    <row r="5093" spans="1:1" x14ac:dyDescent="0.25">
      <c r="A5093" s="22"/>
    </row>
    <row r="5094" spans="1:1" x14ac:dyDescent="0.25">
      <c r="A5094" s="22"/>
    </row>
    <row r="5095" spans="1:1" x14ac:dyDescent="0.25">
      <c r="A5095" s="22"/>
    </row>
    <row r="5096" spans="1:1" x14ac:dyDescent="0.25">
      <c r="A5096" s="22"/>
    </row>
    <row r="5097" spans="1:1" x14ac:dyDescent="0.25">
      <c r="A5097" s="22"/>
    </row>
    <row r="5098" spans="1:1" x14ac:dyDescent="0.25">
      <c r="A5098" s="22"/>
    </row>
    <row r="5099" spans="1:1" x14ac:dyDescent="0.25">
      <c r="A5099" s="22"/>
    </row>
    <row r="5100" spans="1:1" x14ac:dyDescent="0.25">
      <c r="A5100" s="22"/>
    </row>
    <row r="5101" spans="1:1" x14ac:dyDescent="0.25">
      <c r="A5101" s="22"/>
    </row>
    <row r="5102" spans="1:1" x14ac:dyDescent="0.25">
      <c r="A5102" s="22"/>
    </row>
    <row r="5103" spans="1:1" x14ac:dyDescent="0.25">
      <c r="A5103" s="22"/>
    </row>
    <row r="5104" spans="1:1" x14ac:dyDescent="0.25">
      <c r="A5104" s="22"/>
    </row>
    <row r="5105" spans="1:1" x14ac:dyDescent="0.25">
      <c r="A5105" s="22"/>
    </row>
    <row r="5106" spans="1:1" x14ac:dyDescent="0.25">
      <c r="A5106" s="22"/>
    </row>
    <row r="5107" spans="1:1" x14ac:dyDescent="0.25">
      <c r="A5107" s="22"/>
    </row>
    <row r="5108" spans="1:1" x14ac:dyDescent="0.25">
      <c r="A5108" s="22"/>
    </row>
    <row r="5109" spans="1:1" x14ac:dyDescent="0.25">
      <c r="A5109" s="22"/>
    </row>
    <row r="5110" spans="1:1" x14ac:dyDescent="0.25">
      <c r="A5110" s="22"/>
    </row>
    <row r="5111" spans="1:1" x14ac:dyDescent="0.25">
      <c r="A5111" s="22"/>
    </row>
    <row r="5112" spans="1:1" x14ac:dyDescent="0.25">
      <c r="A5112" s="22"/>
    </row>
    <row r="5113" spans="1:1" x14ac:dyDescent="0.25">
      <c r="A5113" s="22"/>
    </row>
    <row r="5114" spans="1:1" x14ac:dyDescent="0.25">
      <c r="A5114" s="22"/>
    </row>
    <row r="5115" spans="1:1" x14ac:dyDescent="0.25">
      <c r="A5115" s="22"/>
    </row>
    <row r="5116" spans="1:1" x14ac:dyDescent="0.25">
      <c r="A5116" s="22"/>
    </row>
    <row r="5117" spans="1:1" x14ac:dyDescent="0.25">
      <c r="A5117" s="22"/>
    </row>
    <row r="5118" spans="1:1" x14ac:dyDescent="0.25">
      <c r="A5118" s="22"/>
    </row>
    <row r="5119" spans="1:1" x14ac:dyDescent="0.25">
      <c r="A5119" s="22"/>
    </row>
    <row r="5120" spans="1:1" x14ac:dyDescent="0.25">
      <c r="A5120" s="22"/>
    </row>
    <row r="5121" spans="1:1" x14ac:dyDescent="0.25">
      <c r="A5121" s="22"/>
    </row>
    <row r="5122" spans="1:1" x14ac:dyDescent="0.25">
      <c r="A5122" s="22"/>
    </row>
    <row r="5123" spans="1:1" x14ac:dyDescent="0.25">
      <c r="A5123" s="22"/>
    </row>
    <row r="5124" spans="1:1" x14ac:dyDescent="0.25">
      <c r="A5124" s="22"/>
    </row>
    <row r="5125" spans="1:1" x14ac:dyDescent="0.25">
      <c r="A5125" s="22"/>
    </row>
    <row r="5126" spans="1:1" x14ac:dyDescent="0.25">
      <c r="A5126" s="22"/>
    </row>
    <row r="5127" spans="1:1" x14ac:dyDescent="0.25">
      <c r="A5127" s="22"/>
    </row>
    <row r="5128" spans="1:1" x14ac:dyDescent="0.25">
      <c r="A5128" s="22"/>
    </row>
    <row r="5129" spans="1:1" x14ac:dyDescent="0.25">
      <c r="A5129" s="22"/>
    </row>
    <row r="5130" spans="1:1" x14ac:dyDescent="0.25">
      <c r="A5130" s="22"/>
    </row>
    <row r="5131" spans="1:1" x14ac:dyDescent="0.25">
      <c r="A5131" s="22"/>
    </row>
    <row r="5132" spans="1:1" x14ac:dyDescent="0.25">
      <c r="A5132" s="22"/>
    </row>
    <row r="5133" spans="1:1" x14ac:dyDescent="0.25">
      <c r="A5133" s="22"/>
    </row>
    <row r="5134" spans="1:1" x14ac:dyDescent="0.25">
      <c r="A5134" s="22"/>
    </row>
    <row r="5135" spans="1:1" x14ac:dyDescent="0.25">
      <c r="A5135" s="22"/>
    </row>
    <row r="5136" spans="1:1" x14ac:dyDescent="0.25">
      <c r="A5136" s="22"/>
    </row>
    <row r="5137" spans="1:1" x14ac:dyDescent="0.25">
      <c r="A5137" s="22"/>
    </row>
    <row r="5138" spans="1:1" x14ac:dyDescent="0.25">
      <c r="A5138" s="22"/>
    </row>
    <row r="5139" spans="1:1" x14ac:dyDescent="0.25">
      <c r="A5139" s="22"/>
    </row>
    <row r="5140" spans="1:1" x14ac:dyDescent="0.25">
      <c r="A5140" s="22"/>
    </row>
    <row r="5141" spans="1:1" x14ac:dyDescent="0.25">
      <c r="A5141" s="22"/>
    </row>
    <row r="5142" spans="1:1" x14ac:dyDescent="0.25">
      <c r="A5142" s="22"/>
    </row>
    <row r="5143" spans="1:1" x14ac:dyDescent="0.25">
      <c r="A5143" s="22"/>
    </row>
    <row r="5144" spans="1:1" x14ac:dyDescent="0.25">
      <c r="A5144" s="22"/>
    </row>
    <row r="5145" spans="1:1" x14ac:dyDescent="0.25">
      <c r="A5145" s="22"/>
    </row>
    <row r="5146" spans="1:1" x14ac:dyDescent="0.25">
      <c r="A5146" s="22"/>
    </row>
    <row r="5147" spans="1:1" x14ac:dyDescent="0.25">
      <c r="A5147" s="22"/>
    </row>
    <row r="5148" spans="1:1" x14ac:dyDescent="0.25">
      <c r="A5148" s="22"/>
    </row>
    <row r="5149" spans="1:1" x14ac:dyDescent="0.25">
      <c r="A5149" s="22"/>
    </row>
    <row r="5150" spans="1:1" x14ac:dyDescent="0.25">
      <c r="A5150" s="22"/>
    </row>
    <row r="5151" spans="1:1" x14ac:dyDescent="0.25">
      <c r="A5151" s="22"/>
    </row>
    <row r="5152" spans="1:1" x14ac:dyDescent="0.25">
      <c r="A5152" s="22"/>
    </row>
    <row r="5153" spans="1:1" x14ac:dyDescent="0.25">
      <c r="A5153" s="22"/>
    </row>
    <row r="5154" spans="1:1" x14ac:dyDescent="0.25">
      <c r="A5154" s="22"/>
    </row>
    <row r="5155" spans="1:1" x14ac:dyDescent="0.25">
      <c r="A5155" s="22"/>
    </row>
    <row r="5156" spans="1:1" x14ac:dyDescent="0.25">
      <c r="A5156" s="22"/>
    </row>
    <row r="5157" spans="1:1" x14ac:dyDescent="0.25">
      <c r="A5157" s="22"/>
    </row>
    <row r="5158" spans="1:1" x14ac:dyDescent="0.25">
      <c r="A5158" s="22"/>
    </row>
    <row r="5159" spans="1:1" x14ac:dyDescent="0.25">
      <c r="A5159" s="22"/>
    </row>
    <row r="5160" spans="1:1" x14ac:dyDescent="0.25">
      <c r="A5160" s="22"/>
    </row>
    <row r="5161" spans="1:1" x14ac:dyDescent="0.25">
      <c r="A5161" s="22"/>
    </row>
    <row r="5162" spans="1:1" x14ac:dyDescent="0.25">
      <c r="A5162" s="22"/>
    </row>
    <row r="5163" spans="1:1" x14ac:dyDescent="0.25">
      <c r="A5163" s="22"/>
    </row>
    <row r="5164" spans="1:1" x14ac:dyDescent="0.25">
      <c r="A5164" s="22"/>
    </row>
    <row r="5165" spans="1:1" x14ac:dyDescent="0.25">
      <c r="A5165" s="22"/>
    </row>
    <row r="5166" spans="1:1" x14ac:dyDescent="0.25">
      <c r="A5166" s="22"/>
    </row>
    <row r="5167" spans="1:1" x14ac:dyDescent="0.25">
      <c r="A5167" s="22"/>
    </row>
    <row r="5168" spans="1:1" x14ac:dyDescent="0.25">
      <c r="A5168" s="22"/>
    </row>
    <row r="5169" spans="1:1" x14ac:dyDescent="0.25">
      <c r="A5169" s="22"/>
    </row>
    <row r="5170" spans="1:1" x14ac:dyDescent="0.25">
      <c r="A5170" s="22"/>
    </row>
    <row r="5171" spans="1:1" x14ac:dyDescent="0.25">
      <c r="A5171" s="22"/>
    </row>
    <row r="5172" spans="1:1" x14ac:dyDescent="0.25">
      <c r="A5172" s="22"/>
    </row>
    <row r="5173" spans="1:1" x14ac:dyDescent="0.25">
      <c r="A5173" s="22"/>
    </row>
    <row r="5174" spans="1:1" x14ac:dyDescent="0.25">
      <c r="A5174" s="22"/>
    </row>
    <row r="5175" spans="1:1" x14ac:dyDescent="0.25">
      <c r="A5175" s="22"/>
    </row>
    <row r="5176" spans="1:1" x14ac:dyDescent="0.25">
      <c r="A5176" s="22"/>
    </row>
    <row r="5177" spans="1:1" x14ac:dyDescent="0.25">
      <c r="A5177" s="22"/>
    </row>
    <row r="5178" spans="1:1" x14ac:dyDescent="0.25">
      <c r="A5178" s="22"/>
    </row>
    <row r="5179" spans="1:1" x14ac:dyDescent="0.25">
      <c r="A5179" s="22"/>
    </row>
    <row r="5180" spans="1:1" x14ac:dyDescent="0.25">
      <c r="A5180" s="22"/>
    </row>
    <row r="5181" spans="1:1" x14ac:dyDescent="0.25">
      <c r="A5181" s="22"/>
    </row>
    <row r="5182" spans="1:1" x14ac:dyDescent="0.25">
      <c r="A5182" s="22"/>
    </row>
    <row r="5183" spans="1:1" x14ac:dyDescent="0.25">
      <c r="A5183" s="22"/>
    </row>
    <row r="5184" spans="1:1" x14ac:dyDescent="0.25">
      <c r="A5184" s="22"/>
    </row>
    <row r="5185" spans="1:1" x14ac:dyDescent="0.25">
      <c r="A5185" s="22"/>
    </row>
    <row r="5186" spans="1:1" x14ac:dyDescent="0.25">
      <c r="A5186" s="22"/>
    </row>
    <row r="5187" spans="1:1" x14ac:dyDescent="0.25">
      <c r="A5187" s="22"/>
    </row>
    <row r="5188" spans="1:1" x14ac:dyDescent="0.25">
      <c r="A5188" s="22"/>
    </row>
    <row r="5189" spans="1:1" x14ac:dyDescent="0.25">
      <c r="A5189" s="22"/>
    </row>
    <row r="5190" spans="1:1" x14ac:dyDescent="0.25">
      <c r="A5190" s="22"/>
    </row>
    <row r="5191" spans="1:1" x14ac:dyDescent="0.25">
      <c r="A5191" s="22"/>
    </row>
    <row r="5192" spans="1:1" x14ac:dyDescent="0.25">
      <c r="A5192" s="22"/>
    </row>
    <row r="5193" spans="1:1" x14ac:dyDescent="0.25">
      <c r="A5193" s="22"/>
    </row>
    <row r="5194" spans="1:1" x14ac:dyDescent="0.25">
      <c r="A5194" s="22"/>
    </row>
    <row r="5195" spans="1:1" x14ac:dyDescent="0.25">
      <c r="A5195" s="22"/>
    </row>
    <row r="5196" spans="1:1" x14ac:dyDescent="0.25">
      <c r="A5196" s="22"/>
    </row>
    <row r="5197" spans="1:1" x14ac:dyDescent="0.25">
      <c r="A5197" s="22"/>
    </row>
    <row r="5198" spans="1:1" x14ac:dyDescent="0.25">
      <c r="A5198" s="22"/>
    </row>
    <row r="5199" spans="1:1" x14ac:dyDescent="0.25">
      <c r="A5199" s="22"/>
    </row>
    <row r="5200" spans="1:1" x14ac:dyDescent="0.25">
      <c r="A5200" s="22"/>
    </row>
    <row r="5201" spans="1:1" x14ac:dyDescent="0.25">
      <c r="A5201" s="22"/>
    </row>
    <row r="5202" spans="1:1" x14ac:dyDescent="0.25">
      <c r="A5202" s="22"/>
    </row>
    <row r="5203" spans="1:1" x14ac:dyDescent="0.25">
      <c r="A5203" s="22"/>
    </row>
    <row r="5204" spans="1:1" x14ac:dyDescent="0.25">
      <c r="A5204" s="22"/>
    </row>
    <row r="5205" spans="1:1" x14ac:dyDescent="0.25">
      <c r="A5205" s="22"/>
    </row>
    <row r="5206" spans="1:1" x14ac:dyDescent="0.25">
      <c r="A5206" s="22"/>
    </row>
    <row r="5207" spans="1:1" x14ac:dyDescent="0.25">
      <c r="A5207" s="22"/>
    </row>
    <row r="5208" spans="1:1" x14ac:dyDescent="0.25">
      <c r="A5208" s="22"/>
    </row>
    <row r="5209" spans="1:1" x14ac:dyDescent="0.25">
      <c r="A5209" s="22"/>
    </row>
    <row r="5210" spans="1:1" x14ac:dyDescent="0.25">
      <c r="A5210" s="22"/>
    </row>
    <row r="5211" spans="1:1" x14ac:dyDescent="0.25">
      <c r="A5211" s="22"/>
    </row>
    <row r="5212" spans="1:1" x14ac:dyDescent="0.25">
      <c r="A5212" s="22"/>
    </row>
    <row r="5213" spans="1:1" x14ac:dyDescent="0.25">
      <c r="A5213" s="22"/>
    </row>
    <row r="5214" spans="1:1" x14ac:dyDescent="0.25">
      <c r="A5214" s="22"/>
    </row>
    <row r="5215" spans="1:1" x14ac:dyDescent="0.25">
      <c r="A5215" s="22"/>
    </row>
    <row r="5216" spans="1:1" x14ac:dyDescent="0.25">
      <c r="A5216" s="22"/>
    </row>
    <row r="5217" spans="1:1" x14ac:dyDescent="0.25">
      <c r="A5217" s="22"/>
    </row>
    <row r="5218" spans="1:1" x14ac:dyDescent="0.25">
      <c r="A5218" s="22"/>
    </row>
    <row r="5219" spans="1:1" x14ac:dyDescent="0.25">
      <c r="A5219" s="22"/>
    </row>
    <row r="5220" spans="1:1" x14ac:dyDescent="0.25">
      <c r="A5220" s="22"/>
    </row>
    <row r="5221" spans="1:1" x14ac:dyDescent="0.25">
      <c r="A5221" s="22"/>
    </row>
    <row r="5222" spans="1:1" x14ac:dyDescent="0.25">
      <c r="A5222" s="22"/>
    </row>
    <row r="5223" spans="1:1" x14ac:dyDescent="0.25">
      <c r="A5223" s="22"/>
    </row>
    <row r="5224" spans="1:1" x14ac:dyDescent="0.25">
      <c r="A5224" s="22"/>
    </row>
    <row r="5225" spans="1:1" x14ac:dyDescent="0.25">
      <c r="A5225" s="22"/>
    </row>
    <row r="5226" spans="1:1" x14ac:dyDescent="0.25">
      <c r="A5226" s="22"/>
    </row>
    <row r="5227" spans="1:1" x14ac:dyDescent="0.25">
      <c r="A5227" s="22"/>
    </row>
    <row r="5228" spans="1:1" x14ac:dyDescent="0.25">
      <c r="A5228" s="22"/>
    </row>
    <row r="5229" spans="1:1" x14ac:dyDescent="0.25">
      <c r="A5229" s="22"/>
    </row>
    <row r="5230" spans="1:1" x14ac:dyDescent="0.25">
      <c r="A5230" s="22"/>
    </row>
    <row r="5231" spans="1:1" x14ac:dyDescent="0.25">
      <c r="A5231" s="22"/>
    </row>
    <row r="5232" spans="1:1" x14ac:dyDescent="0.25">
      <c r="A5232" s="22"/>
    </row>
    <row r="5233" spans="1:1" x14ac:dyDescent="0.25">
      <c r="A5233" s="22"/>
    </row>
    <row r="5234" spans="1:1" x14ac:dyDescent="0.25">
      <c r="A5234" s="22"/>
    </row>
    <row r="5235" spans="1:1" x14ac:dyDescent="0.25">
      <c r="A5235" s="22"/>
    </row>
    <row r="5236" spans="1:1" x14ac:dyDescent="0.25">
      <c r="A5236" s="22"/>
    </row>
    <row r="5237" spans="1:1" x14ac:dyDescent="0.25">
      <c r="A5237" s="22"/>
    </row>
    <row r="5238" spans="1:1" x14ac:dyDescent="0.25">
      <c r="A5238" s="22"/>
    </row>
    <row r="5239" spans="1:1" x14ac:dyDescent="0.25">
      <c r="A5239" s="22"/>
    </row>
    <row r="5240" spans="1:1" x14ac:dyDescent="0.25">
      <c r="A5240" s="22"/>
    </row>
    <row r="5241" spans="1:1" x14ac:dyDescent="0.25">
      <c r="A5241" s="22"/>
    </row>
    <row r="5242" spans="1:1" x14ac:dyDescent="0.25">
      <c r="A5242" s="22"/>
    </row>
    <row r="5243" spans="1:1" x14ac:dyDescent="0.25">
      <c r="A5243" s="22"/>
    </row>
    <row r="5244" spans="1:1" x14ac:dyDescent="0.25">
      <c r="A5244" s="22"/>
    </row>
    <row r="5245" spans="1:1" x14ac:dyDescent="0.25">
      <c r="A5245" s="22"/>
    </row>
    <row r="5246" spans="1:1" x14ac:dyDescent="0.25">
      <c r="A5246" s="22"/>
    </row>
    <row r="5247" spans="1:1" x14ac:dyDescent="0.25">
      <c r="A5247" s="22"/>
    </row>
    <row r="5248" spans="1:1" x14ac:dyDescent="0.25">
      <c r="A5248" s="22"/>
    </row>
    <row r="5249" spans="1:1" x14ac:dyDescent="0.25">
      <c r="A5249" s="22"/>
    </row>
    <row r="5250" spans="1:1" x14ac:dyDescent="0.25">
      <c r="A5250" s="22"/>
    </row>
    <row r="5251" spans="1:1" x14ac:dyDescent="0.25">
      <c r="A5251" s="22"/>
    </row>
    <row r="5252" spans="1:1" x14ac:dyDescent="0.25">
      <c r="A5252" s="22"/>
    </row>
    <row r="5253" spans="1:1" x14ac:dyDescent="0.25">
      <c r="A5253" s="22"/>
    </row>
    <row r="5254" spans="1:1" x14ac:dyDescent="0.25">
      <c r="A5254" s="22"/>
    </row>
    <row r="5255" spans="1:1" x14ac:dyDescent="0.25">
      <c r="A5255" s="22"/>
    </row>
    <row r="5256" spans="1:1" x14ac:dyDescent="0.25">
      <c r="A5256" s="22"/>
    </row>
    <row r="5257" spans="1:1" x14ac:dyDescent="0.25">
      <c r="A5257" s="22"/>
    </row>
    <row r="5258" spans="1:1" x14ac:dyDescent="0.25">
      <c r="A5258" s="22"/>
    </row>
    <row r="5259" spans="1:1" x14ac:dyDescent="0.25">
      <c r="A5259" s="22"/>
    </row>
    <row r="5260" spans="1:1" x14ac:dyDescent="0.25">
      <c r="A5260" s="22"/>
    </row>
    <row r="5261" spans="1:1" x14ac:dyDescent="0.25">
      <c r="A5261" s="22"/>
    </row>
    <row r="5262" spans="1:1" x14ac:dyDescent="0.25">
      <c r="A5262" s="22"/>
    </row>
    <row r="5263" spans="1:1" x14ac:dyDescent="0.25">
      <c r="A5263" s="22"/>
    </row>
    <row r="5264" spans="1:1" x14ac:dyDescent="0.25">
      <c r="A5264" s="22"/>
    </row>
    <row r="5265" spans="1:1" x14ac:dyDescent="0.25">
      <c r="A5265" s="22"/>
    </row>
    <row r="5266" spans="1:1" x14ac:dyDescent="0.25">
      <c r="A5266" s="22"/>
    </row>
    <row r="5267" spans="1:1" x14ac:dyDescent="0.25">
      <c r="A5267" s="22"/>
    </row>
    <row r="5268" spans="1:1" x14ac:dyDescent="0.25">
      <c r="A5268" s="22"/>
    </row>
    <row r="5269" spans="1:1" x14ac:dyDescent="0.25">
      <c r="A5269" s="22"/>
    </row>
    <row r="5270" spans="1:1" x14ac:dyDescent="0.25">
      <c r="A5270" s="22"/>
    </row>
    <row r="5271" spans="1:1" x14ac:dyDescent="0.25">
      <c r="A5271" s="22"/>
    </row>
    <row r="5272" spans="1:1" x14ac:dyDescent="0.25">
      <c r="A5272" s="22"/>
    </row>
    <row r="5273" spans="1:1" x14ac:dyDescent="0.25">
      <c r="A5273" s="22"/>
    </row>
    <row r="5274" spans="1:1" x14ac:dyDescent="0.25">
      <c r="A5274" s="22"/>
    </row>
    <row r="5275" spans="1:1" x14ac:dyDescent="0.25">
      <c r="A5275" s="22"/>
    </row>
    <row r="5276" spans="1:1" x14ac:dyDescent="0.25">
      <c r="A5276" s="22"/>
    </row>
    <row r="5277" spans="1:1" x14ac:dyDescent="0.25">
      <c r="A5277" s="22"/>
    </row>
    <row r="5278" spans="1:1" x14ac:dyDescent="0.25">
      <c r="A5278" s="22"/>
    </row>
    <row r="5279" spans="1:1" x14ac:dyDescent="0.25">
      <c r="A5279" s="22"/>
    </row>
    <row r="5280" spans="1:1" x14ac:dyDescent="0.25">
      <c r="A5280" s="22"/>
    </row>
    <row r="5281" spans="1:1" x14ac:dyDescent="0.25">
      <c r="A5281" s="22"/>
    </row>
    <row r="5282" spans="1:1" x14ac:dyDescent="0.25">
      <c r="A5282" s="22"/>
    </row>
    <row r="5283" spans="1:1" x14ac:dyDescent="0.25">
      <c r="A5283" s="22"/>
    </row>
    <row r="5284" spans="1:1" x14ac:dyDescent="0.25">
      <c r="A5284" s="22"/>
    </row>
    <row r="5285" spans="1:1" x14ac:dyDescent="0.25">
      <c r="A5285" s="22"/>
    </row>
    <row r="5286" spans="1:1" x14ac:dyDescent="0.25">
      <c r="A5286" s="22"/>
    </row>
    <row r="5287" spans="1:1" x14ac:dyDescent="0.25">
      <c r="A5287" s="22"/>
    </row>
    <row r="5288" spans="1:1" x14ac:dyDescent="0.25">
      <c r="A5288" s="22"/>
    </row>
    <row r="5289" spans="1:1" x14ac:dyDescent="0.25">
      <c r="A5289" s="22"/>
    </row>
    <row r="5290" spans="1:1" x14ac:dyDescent="0.25">
      <c r="A5290" s="22"/>
    </row>
    <row r="5291" spans="1:1" x14ac:dyDescent="0.25">
      <c r="A5291" s="22"/>
    </row>
    <row r="5292" spans="1:1" x14ac:dyDescent="0.25">
      <c r="A5292" s="22"/>
    </row>
    <row r="5293" spans="1:1" x14ac:dyDescent="0.25">
      <c r="A5293" s="22"/>
    </row>
    <row r="5294" spans="1:1" x14ac:dyDescent="0.25">
      <c r="A5294" s="22"/>
    </row>
    <row r="5295" spans="1:1" x14ac:dyDescent="0.25">
      <c r="A5295" s="22"/>
    </row>
    <row r="5296" spans="1:1" x14ac:dyDescent="0.25">
      <c r="A5296" s="22"/>
    </row>
    <row r="5297" spans="1:1" x14ac:dyDescent="0.25">
      <c r="A5297" s="22"/>
    </row>
    <row r="5298" spans="1:1" x14ac:dyDescent="0.25">
      <c r="A5298" s="22"/>
    </row>
    <row r="5299" spans="1:1" x14ac:dyDescent="0.25">
      <c r="A5299" s="22"/>
    </row>
    <row r="5300" spans="1:1" x14ac:dyDescent="0.25">
      <c r="A5300" s="22"/>
    </row>
    <row r="5301" spans="1:1" x14ac:dyDescent="0.25">
      <c r="A5301" s="22"/>
    </row>
    <row r="5302" spans="1:1" x14ac:dyDescent="0.25">
      <c r="A5302" s="22"/>
    </row>
    <row r="5303" spans="1:1" x14ac:dyDescent="0.25">
      <c r="A5303" s="22"/>
    </row>
    <row r="5304" spans="1:1" x14ac:dyDescent="0.25">
      <c r="A5304" s="22"/>
    </row>
    <row r="5305" spans="1:1" x14ac:dyDescent="0.25">
      <c r="A5305" s="22"/>
    </row>
    <row r="5306" spans="1:1" x14ac:dyDescent="0.25">
      <c r="A5306" s="22"/>
    </row>
    <row r="5307" spans="1:1" x14ac:dyDescent="0.25">
      <c r="A5307" s="22"/>
    </row>
    <row r="5308" spans="1:1" x14ac:dyDescent="0.25">
      <c r="A5308" s="22"/>
    </row>
    <row r="5309" spans="1:1" x14ac:dyDescent="0.25">
      <c r="A5309" s="22"/>
    </row>
    <row r="5310" spans="1:1" x14ac:dyDescent="0.25">
      <c r="A5310" s="22"/>
    </row>
    <row r="5311" spans="1:1" x14ac:dyDescent="0.25">
      <c r="A5311" s="22"/>
    </row>
    <row r="5312" spans="1:1" x14ac:dyDescent="0.25">
      <c r="A5312" s="22"/>
    </row>
    <row r="5313" spans="1:1" x14ac:dyDescent="0.25">
      <c r="A5313" s="22"/>
    </row>
    <row r="5314" spans="1:1" x14ac:dyDescent="0.25">
      <c r="A5314" s="22"/>
    </row>
    <row r="5315" spans="1:1" x14ac:dyDescent="0.25">
      <c r="A5315" s="22"/>
    </row>
    <row r="5316" spans="1:1" x14ac:dyDescent="0.25">
      <c r="A5316" s="22"/>
    </row>
    <row r="5317" spans="1:1" x14ac:dyDescent="0.25">
      <c r="A5317" s="22"/>
    </row>
    <row r="5318" spans="1:1" x14ac:dyDescent="0.25">
      <c r="A5318" s="22"/>
    </row>
    <row r="5319" spans="1:1" x14ac:dyDescent="0.25">
      <c r="A5319" s="22"/>
    </row>
    <row r="5320" spans="1:1" x14ac:dyDescent="0.25">
      <c r="A5320" s="22"/>
    </row>
    <row r="5321" spans="1:1" x14ac:dyDescent="0.25">
      <c r="A5321" s="22"/>
    </row>
    <row r="5322" spans="1:1" x14ac:dyDescent="0.25">
      <c r="A5322" s="22"/>
    </row>
    <row r="5323" spans="1:1" x14ac:dyDescent="0.25">
      <c r="A5323" s="22"/>
    </row>
    <row r="5324" spans="1:1" x14ac:dyDescent="0.25">
      <c r="A5324" s="22"/>
    </row>
    <row r="5325" spans="1:1" x14ac:dyDescent="0.25">
      <c r="A5325" s="22"/>
    </row>
    <row r="5326" spans="1:1" x14ac:dyDescent="0.25">
      <c r="A5326" s="22"/>
    </row>
    <row r="5327" spans="1:1" x14ac:dyDescent="0.25">
      <c r="A5327" s="22"/>
    </row>
    <row r="5328" spans="1:1" x14ac:dyDescent="0.25">
      <c r="A5328" s="22"/>
    </row>
    <row r="5329" spans="1:1" x14ac:dyDescent="0.25">
      <c r="A5329" s="22"/>
    </row>
    <row r="5330" spans="1:1" x14ac:dyDescent="0.25">
      <c r="A5330" s="22"/>
    </row>
    <row r="5331" spans="1:1" x14ac:dyDescent="0.25">
      <c r="A5331" s="22"/>
    </row>
    <row r="5332" spans="1:1" x14ac:dyDescent="0.25">
      <c r="A5332" s="22"/>
    </row>
    <row r="5333" spans="1:1" x14ac:dyDescent="0.25">
      <c r="A5333" s="22"/>
    </row>
    <row r="5334" spans="1:1" x14ac:dyDescent="0.25">
      <c r="A5334" s="22"/>
    </row>
    <row r="5335" spans="1:1" x14ac:dyDescent="0.25">
      <c r="A5335" s="22"/>
    </row>
    <row r="5336" spans="1:1" x14ac:dyDescent="0.25">
      <c r="A5336" s="22"/>
    </row>
    <row r="5337" spans="1:1" x14ac:dyDescent="0.25">
      <c r="A5337" s="22"/>
    </row>
    <row r="5338" spans="1:1" x14ac:dyDescent="0.25">
      <c r="A5338" s="22"/>
    </row>
    <row r="5339" spans="1:1" x14ac:dyDescent="0.25">
      <c r="A5339" s="22"/>
    </row>
    <row r="5340" spans="1:1" x14ac:dyDescent="0.25">
      <c r="A5340" s="22"/>
    </row>
    <row r="5341" spans="1:1" x14ac:dyDescent="0.25">
      <c r="A5341" s="22"/>
    </row>
    <row r="5342" spans="1:1" x14ac:dyDescent="0.25">
      <c r="A5342" s="22"/>
    </row>
    <row r="5343" spans="1:1" x14ac:dyDescent="0.25">
      <c r="A5343" s="22"/>
    </row>
    <row r="5344" spans="1:1" x14ac:dyDescent="0.25">
      <c r="A5344" s="22"/>
    </row>
    <row r="5345" spans="1:1" x14ac:dyDescent="0.25">
      <c r="A5345" s="22"/>
    </row>
    <row r="5346" spans="1:1" x14ac:dyDescent="0.25">
      <c r="A5346" s="22"/>
    </row>
    <row r="5347" spans="1:1" x14ac:dyDescent="0.25">
      <c r="A5347" s="22"/>
    </row>
    <row r="5348" spans="1:1" x14ac:dyDescent="0.25">
      <c r="A5348" s="22"/>
    </row>
    <row r="5349" spans="1:1" x14ac:dyDescent="0.25">
      <c r="A5349" s="22"/>
    </row>
    <row r="5350" spans="1:1" x14ac:dyDescent="0.25">
      <c r="A5350" s="22"/>
    </row>
    <row r="5351" spans="1:1" x14ac:dyDescent="0.25">
      <c r="A5351" s="22"/>
    </row>
    <row r="5352" spans="1:1" x14ac:dyDescent="0.25">
      <c r="A5352" s="22"/>
    </row>
    <row r="5353" spans="1:1" x14ac:dyDescent="0.25">
      <c r="A5353" s="22"/>
    </row>
    <row r="5354" spans="1:1" x14ac:dyDescent="0.25">
      <c r="A5354" s="22"/>
    </row>
    <row r="5355" spans="1:1" x14ac:dyDescent="0.25">
      <c r="A5355" s="22"/>
    </row>
    <row r="5356" spans="1:1" x14ac:dyDescent="0.25">
      <c r="A5356" s="22"/>
    </row>
    <row r="5357" spans="1:1" x14ac:dyDescent="0.25">
      <c r="A5357" s="22"/>
    </row>
    <row r="5358" spans="1:1" x14ac:dyDescent="0.25">
      <c r="A5358" s="22"/>
    </row>
    <row r="5359" spans="1:1" x14ac:dyDescent="0.25">
      <c r="A5359" s="22"/>
    </row>
    <row r="5360" spans="1:1" x14ac:dyDescent="0.25">
      <c r="A5360" s="22"/>
    </row>
    <row r="5361" spans="1:1" x14ac:dyDescent="0.25">
      <c r="A5361" s="22"/>
    </row>
    <row r="5362" spans="1:1" x14ac:dyDescent="0.25">
      <c r="A5362" s="22"/>
    </row>
    <row r="5363" spans="1:1" x14ac:dyDescent="0.25">
      <c r="A5363" s="22"/>
    </row>
    <row r="5364" spans="1:1" x14ac:dyDescent="0.25">
      <c r="A5364" s="22"/>
    </row>
    <row r="5365" spans="1:1" x14ac:dyDescent="0.25">
      <c r="A5365" s="22"/>
    </row>
    <row r="5366" spans="1:1" x14ac:dyDescent="0.25">
      <c r="A5366" s="22"/>
    </row>
    <row r="5367" spans="1:1" x14ac:dyDescent="0.25">
      <c r="A5367" s="22"/>
    </row>
    <row r="5368" spans="1:1" x14ac:dyDescent="0.25">
      <c r="A5368" s="22"/>
    </row>
    <row r="5369" spans="1:1" x14ac:dyDescent="0.25">
      <c r="A5369" s="22"/>
    </row>
    <row r="5370" spans="1:1" x14ac:dyDescent="0.25">
      <c r="A5370" s="22"/>
    </row>
    <row r="5371" spans="1:1" x14ac:dyDescent="0.25">
      <c r="A5371" s="22"/>
    </row>
    <row r="5372" spans="1:1" x14ac:dyDescent="0.25">
      <c r="A5372" s="22"/>
    </row>
    <row r="5373" spans="1:1" x14ac:dyDescent="0.25">
      <c r="A5373" s="22"/>
    </row>
    <row r="5374" spans="1:1" x14ac:dyDescent="0.25">
      <c r="A5374" s="22"/>
    </row>
    <row r="5375" spans="1:1" x14ac:dyDescent="0.25">
      <c r="A5375" s="22"/>
    </row>
    <row r="5376" spans="1:1" x14ac:dyDescent="0.25">
      <c r="A5376" s="22"/>
    </row>
    <row r="5377" spans="1:1" x14ac:dyDescent="0.25">
      <c r="A5377" s="22"/>
    </row>
    <row r="5378" spans="1:1" x14ac:dyDescent="0.25">
      <c r="A5378" s="22"/>
    </row>
    <row r="5379" spans="1:1" x14ac:dyDescent="0.25">
      <c r="A5379" s="22"/>
    </row>
    <row r="5380" spans="1:1" x14ac:dyDescent="0.25">
      <c r="A5380" s="22"/>
    </row>
    <row r="5381" spans="1:1" x14ac:dyDescent="0.25">
      <c r="A5381" s="22"/>
    </row>
    <row r="5382" spans="1:1" x14ac:dyDescent="0.25">
      <c r="A5382" s="22"/>
    </row>
    <row r="5383" spans="1:1" x14ac:dyDescent="0.25">
      <c r="A5383" s="22"/>
    </row>
    <row r="5384" spans="1:1" x14ac:dyDescent="0.25">
      <c r="A5384" s="22"/>
    </row>
    <row r="5385" spans="1:1" x14ac:dyDescent="0.25">
      <c r="A5385" s="22"/>
    </row>
    <row r="5386" spans="1:1" x14ac:dyDescent="0.25">
      <c r="A5386" s="22"/>
    </row>
    <row r="5387" spans="1:1" x14ac:dyDescent="0.25">
      <c r="A5387" s="22"/>
    </row>
    <row r="5388" spans="1:1" x14ac:dyDescent="0.25">
      <c r="A5388" s="22"/>
    </row>
    <row r="5389" spans="1:1" x14ac:dyDescent="0.25">
      <c r="A5389" s="22"/>
    </row>
    <row r="5390" spans="1:1" x14ac:dyDescent="0.25">
      <c r="A5390" s="22"/>
    </row>
    <row r="5391" spans="1:1" x14ac:dyDescent="0.25">
      <c r="A5391" s="22"/>
    </row>
    <row r="5392" spans="1:1" x14ac:dyDescent="0.25">
      <c r="A5392" s="22"/>
    </row>
    <row r="5393" spans="1:1" x14ac:dyDescent="0.25">
      <c r="A5393" s="22"/>
    </row>
    <row r="5394" spans="1:1" x14ac:dyDescent="0.25">
      <c r="A5394" s="22"/>
    </row>
    <row r="5395" spans="1:1" x14ac:dyDescent="0.25">
      <c r="A5395" s="22"/>
    </row>
    <row r="5396" spans="1:1" x14ac:dyDescent="0.25">
      <c r="A5396" s="22"/>
    </row>
    <row r="5397" spans="1:1" x14ac:dyDescent="0.25">
      <c r="A5397" s="22"/>
    </row>
    <row r="5398" spans="1:1" x14ac:dyDescent="0.25">
      <c r="A5398" s="22"/>
    </row>
    <row r="5399" spans="1:1" x14ac:dyDescent="0.25">
      <c r="A5399" s="22"/>
    </row>
    <row r="5400" spans="1:1" x14ac:dyDescent="0.25">
      <c r="A5400" s="22"/>
    </row>
    <row r="5401" spans="1:1" x14ac:dyDescent="0.25">
      <c r="A5401" s="22"/>
    </row>
    <row r="5402" spans="1:1" x14ac:dyDescent="0.25">
      <c r="A5402" s="22"/>
    </row>
    <row r="5403" spans="1:1" x14ac:dyDescent="0.25">
      <c r="A5403" s="22"/>
    </row>
    <row r="5404" spans="1:1" x14ac:dyDescent="0.25">
      <c r="A5404" s="22"/>
    </row>
    <row r="5405" spans="1:1" x14ac:dyDescent="0.25">
      <c r="A5405" s="22"/>
    </row>
    <row r="5406" spans="1:1" x14ac:dyDescent="0.25">
      <c r="A5406" s="22"/>
    </row>
    <row r="5407" spans="1:1" x14ac:dyDescent="0.25">
      <c r="A5407" s="22"/>
    </row>
    <row r="5408" spans="1:1" x14ac:dyDescent="0.25">
      <c r="A5408" s="22"/>
    </row>
    <row r="5409" spans="1:1" x14ac:dyDescent="0.25">
      <c r="A5409" s="22"/>
    </row>
    <row r="5410" spans="1:1" x14ac:dyDescent="0.25">
      <c r="A5410" s="22"/>
    </row>
    <row r="5411" spans="1:1" x14ac:dyDescent="0.25">
      <c r="A5411" s="22"/>
    </row>
    <row r="5412" spans="1:1" x14ac:dyDescent="0.25">
      <c r="A5412" s="22"/>
    </row>
    <row r="5413" spans="1:1" x14ac:dyDescent="0.25">
      <c r="A5413" s="22"/>
    </row>
    <row r="5414" spans="1:1" x14ac:dyDescent="0.25">
      <c r="A5414" s="22"/>
    </row>
    <row r="5415" spans="1:1" x14ac:dyDescent="0.25">
      <c r="A5415" s="22"/>
    </row>
    <row r="5416" spans="1:1" x14ac:dyDescent="0.25">
      <c r="A5416" s="22"/>
    </row>
    <row r="5417" spans="1:1" x14ac:dyDescent="0.25">
      <c r="A5417" s="22"/>
    </row>
    <row r="5418" spans="1:1" x14ac:dyDescent="0.25">
      <c r="A5418" s="22"/>
    </row>
    <row r="5419" spans="1:1" x14ac:dyDescent="0.25">
      <c r="A5419" s="22"/>
    </row>
    <row r="5420" spans="1:1" x14ac:dyDescent="0.25">
      <c r="A5420" s="22"/>
    </row>
    <row r="5421" spans="1:1" x14ac:dyDescent="0.25">
      <c r="A5421" s="22"/>
    </row>
    <row r="5422" spans="1:1" x14ac:dyDescent="0.25">
      <c r="A5422" s="22"/>
    </row>
    <row r="5423" spans="1:1" x14ac:dyDescent="0.25">
      <c r="A5423" s="22"/>
    </row>
    <row r="5424" spans="1:1" x14ac:dyDescent="0.25">
      <c r="A5424" s="22"/>
    </row>
    <row r="5425" spans="1:1" x14ac:dyDescent="0.25">
      <c r="A5425" s="22"/>
    </row>
    <row r="5426" spans="1:1" x14ac:dyDescent="0.25">
      <c r="A5426" s="22"/>
    </row>
    <row r="5427" spans="1:1" x14ac:dyDescent="0.25">
      <c r="A5427" s="22"/>
    </row>
    <row r="5428" spans="1:1" x14ac:dyDescent="0.25">
      <c r="A5428" s="22"/>
    </row>
    <row r="5429" spans="1:1" x14ac:dyDescent="0.25">
      <c r="A5429" s="22"/>
    </row>
    <row r="5430" spans="1:1" x14ac:dyDescent="0.25">
      <c r="A5430" s="22"/>
    </row>
    <row r="5431" spans="1:1" x14ac:dyDescent="0.25">
      <c r="A5431" s="22"/>
    </row>
    <row r="5432" spans="1:1" x14ac:dyDescent="0.25">
      <c r="A5432" s="22"/>
    </row>
    <row r="5433" spans="1:1" x14ac:dyDescent="0.25">
      <c r="A5433" s="22"/>
    </row>
    <row r="5434" spans="1:1" x14ac:dyDescent="0.25">
      <c r="A5434" s="22"/>
    </row>
    <row r="5435" spans="1:1" x14ac:dyDescent="0.25">
      <c r="A5435" s="22"/>
    </row>
    <row r="5436" spans="1:1" x14ac:dyDescent="0.25">
      <c r="A5436" s="22"/>
    </row>
    <row r="5437" spans="1:1" x14ac:dyDescent="0.25">
      <c r="A5437" s="22"/>
    </row>
    <row r="5438" spans="1:1" x14ac:dyDescent="0.25">
      <c r="A5438" s="22"/>
    </row>
    <row r="5439" spans="1:1" x14ac:dyDescent="0.25">
      <c r="A5439" s="22"/>
    </row>
    <row r="5440" spans="1:1" x14ac:dyDescent="0.25">
      <c r="A5440" s="22"/>
    </row>
    <row r="5441" spans="1:1" x14ac:dyDescent="0.25">
      <c r="A5441" s="22"/>
    </row>
    <row r="5442" spans="1:1" x14ac:dyDescent="0.25">
      <c r="A5442" s="22"/>
    </row>
    <row r="5443" spans="1:1" x14ac:dyDescent="0.25">
      <c r="A5443" s="22"/>
    </row>
    <row r="5444" spans="1:1" x14ac:dyDescent="0.25">
      <c r="A5444" s="22"/>
    </row>
    <row r="5445" spans="1:1" x14ac:dyDescent="0.25">
      <c r="A5445" s="22"/>
    </row>
    <row r="5446" spans="1:1" x14ac:dyDescent="0.25">
      <c r="A5446" s="22"/>
    </row>
    <row r="5447" spans="1:1" x14ac:dyDescent="0.25">
      <c r="A5447" s="22"/>
    </row>
    <row r="5448" spans="1:1" x14ac:dyDescent="0.25">
      <c r="A5448" s="22"/>
    </row>
    <row r="5449" spans="1:1" x14ac:dyDescent="0.25">
      <c r="A5449" s="22"/>
    </row>
    <row r="5450" spans="1:1" x14ac:dyDescent="0.25">
      <c r="A5450" s="22"/>
    </row>
    <row r="5451" spans="1:1" x14ac:dyDescent="0.25">
      <c r="A5451" s="22"/>
    </row>
    <row r="5452" spans="1:1" x14ac:dyDescent="0.25">
      <c r="A5452" s="22"/>
    </row>
    <row r="5453" spans="1:1" x14ac:dyDescent="0.25">
      <c r="A5453" s="22"/>
    </row>
    <row r="5454" spans="1:1" x14ac:dyDescent="0.25">
      <c r="A5454" s="22"/>
    </row>
    <row r="5455" spans="1:1" x14ac:dyDescent="0.25">
      <c r="A5455" s="22"/>
    </row>
    <row r="5456" spans="1:1" x14ac:dyDescent="0.25">
      <c r="A5456" s="22"/>
    </row>
    <row r="5457" spans="1:1" x14ac:dyDescent="0.25">
      <c r="A5457" s="22"/>
    </row>
    <row r="5458" spans="1:1" x14ac:dyDescent="0.25">
      <c r="A5458" s="22"/>
    </row>
    <row r="5459" spans="1:1" x14ac:dyDescent="0.25">
      <c r="A5459" s="22"/>
    </row>
    <row r="5460" spans="1:1" x14ac:dyDescent="0.25">
      <c r="A5460" s="22"/>
    </row>
    <row r="5461" spans="1:1" x14ac:dyDescent="0.25">
      <c r="A5461" s="22"/>
    </row>
    <row r="5462" spans="1:1" x14ac:dyDescent="0.25">
      <c r="A5462" s="22"/>
    </row>
    <row r="5463" spans="1:1" x14ac:dyDescent="0.25">
      <c r="A5463" s="22"/>
    </row>
    <row r="5464" spans="1:1" x14ac:dyDescent="0.25">
      <c r="A5464" s="22"/>
    </row>
    <row r="5465" spans="1:1" x14ac:dyDescent="0.25">
      <c r="A5465" s="22"/>
    </row>
    <row r="5466" spans="1:1" x14ac:dyDescent="0.25">
      <c r="A5466" s="22"/>
    </row>
    <row r="5467" spans="1:1" x14ac:dyDescent="0.25">
      <c r="A5467" s="22"/>
    </row>
    <row r="5468" spans="1:1" x14ac:dyDescent="0.25">
      <c r="A5468" s="22"/>
    </row>
    <row r="5469" spans="1:1" x14ac:dyDescent="0.25">
      <c r="A5469" s="22"/>
    </row>
    <row r="5470" spans="1:1" x14ac:dyDescent="0.25">
      <c r="A5470" s="22"/>
    </row>
    <row r="5471" spans="1:1" x14ac:dyDescent="0.25">
      <c r="A5471" s="22"/>
    </row>
    <row r="5472" spans="1:1" x14ac:dyDescent="0.25">
      <c r="A5472" s="22"/>
    </row>
    <row r="5473" spans="1:1" x14ac:dyDescent="0.25">
      <c r="A5473" s="22"/>
    </row>
    <row r="5474" spans="1:1" x14ac:dyDescent="0.25">
      <c r="A5474" s="22"/>
    </row>
    <row r="5475" spans="1:1" x14ac:dyDescent="0.25">
      <c r="A5475" s="22"/>
    </row>
    <row r="5476" spans="1:1" x14ac:dyDescent="0.25">
      <c r="A5476" s="22"/>
    </row>
    <row r="5477" spans="1:1" x14ac:dyDescent="0.25">
      <c r="A5477" s="22"/>
    </row>
    <row r="5478" spans="1:1" x14ac:dyDescent="0.25">
      <c r="A5478" s="22"/>
    </row>
    <row r="5479" spans="1:1" x14ac:dyDescent="0.25">
      <c r="A5479" s="22"/>
    </row>
    <row r="5480" spans="1:1" x14ac:dyDescent="0.25">
      <c r="A5480" s="22"/>
    </row>
    <row r="5481" spans="1:1" x14ac:dyDescent="0.25">
      <c r="A5481" s="22"/>
    </row>
    <row r="5482" spans="1:1" x14ac:dyDescent="0.25">
      <c r="A5482" s="22"/>
    </row>
    <row r="5483" spans="1:1" x14ac:dyDescent="0.25">
      <c r="A5483" s="22"/>
    </row>
    <row r="5484" spans="1:1" x14ac:dyDescent="0.25">
      <c r="A5484" s="22"/>
    </row>
    <row r="5485" spans="1:1" x14ac:dyDescent="0.25">
      <c r="A5485" s="22"/>
    </row>
    <row r="5486" spans="1:1" x14ac:dyDescent="0.25">
      <c r="A5486" s="22"/>
    </row>
    <row r="5487" spans="1:1" x14ac:dyDescent="0.25">
      <c r="A5487" s="22"/>
    </row>
    <row r="5488" spans="1:1" x14ac:dyDescent="0.25">
      <c r="A5488" s="22"/>
    </row>
    <row r="5489" spans="1:1" x14ac:dyDescent="0.25">
      <c r="A5489" s="22"/>
    </row>
    <row r="5490" spans="1:1" x14ac:dyDescent="0.25">
      <c r="A5490" s="22"/>
    </row>
    <row r="5491" spans="1:1" x14ac:dyDescent="0.25">
      <c r="A5491" s="22"/>
    </row>
    <row r="5492" spans="1:1" x14ac:dyDescent="0.25">
      <c r="A5492" s="22"/>
    </row>
    <row r="5493" spans="1:1" x14ac:dyDescent="0.25">
      <c r="A5493" s="22"/>
    </row>
    <row r="5494" spans="1:1" x14ac:dyDescent="0.25">
      <c r="A5494" s="22"/>
    </row>
    <row r="5495" spans="1:1" x14ac:dyDescent="0.25">
      <c r="A5495" s="22"/>
    </row>
    <row r="5496" spans="1:1" x14ac:dyDescent="0.25">
      <c r="A5496" s="22"/>
    </row>
    <row r="5497" spans="1:1" x14ac:dyDescent="0.25">
      <c r="A5497" s="22"/>
    </row>
    <row r="5498" spans="1:1" x14ac:dyDescent="0.25">
      <c r="A5498" s="22"/>
    </row>
    <row r="5499" spans="1:1" x14ac:dyDescent="0.25">
      <c r="A5499" s="22"/>
    </row>
    <row r="5500" spans="1:1" x14ac:dyDescent="0.25">
      <c r="A5500" s="22"/>
    </row>
    <row r="5501" spans="1:1" x14ac:dyDescent="0.25">
      <c r="A5501" s="22"/>
    </row>
    <row r="5502" spans="1:1" x14ac:dyDescent="0.25">
      <c r="A5502" s="22"/>
    </row>
    <row r="5503" spans="1:1" x14ac:dyDescent="0.25">
      <c r="A5503" s="22"/>
    </row>
    <row r="5504" spans="1:1" x14ac:dyDescent="0.25">
      <c r="A5504" s="22"/>
    </row>
    <row r="5505" spans="1:1" x14ac:dyDescent="0.25">
      <c r="A5505" s="22"/>
    </row>
    <row r="5506" spans="1:1" x14ac:dyDescent="0.25">
      <c r="A5506" s="22"/>
    </row>
    <row r="5507" spans="1:1" x14ac:dyDescent="0.25">
      <c r="A5507" s="22"/>
    </row>
    <row r="5508" spans="1:1" x14ac:dyDescent="0.25">
      <c r="A5508" s="22"/>
    </row>
    <row r="5509" spans="1:1" x14ac:dyDescent="0.25">
      <c r="A5509" s="22"/>
    </row>
    <row r="5510" spans="1:1" x14ac:dyDescent="0.25">
      <c r="A5510" s="22"/>
    </row>
    <row r="5511" spans="1:1" x14ac:dyDescent="0.25">
      <c r="A5511" s="22"/>
    </row>
    <row r="5512" spans="1:1" x14ac:dyDescent="0.25">
      <c r="A5512" s="22"/>
    </row>
    <row r="5513" spans="1:1" x14ac:dyDescent="0.25">
      <c r="A5513" s="22"/>
    </row>
    <row r="5514" spans="1:1" x14ac:dyDescent="0.25">
      <c r="A5514" s="22"/>
    </row>
    <row r="5515" spans="1:1" x14ac:dyDescent="0.25">
      <c r="A5515" s="22"/>
    </row>
    <row r="5516" spans="1:1" x14ac:dyDescent="0.25">
      <c r="A5516" s="22"/>
    </row>
    <row r="5517" spans="1:1" x14ac:dyDescent="0.25">
      <c r="A5517" s="22"/>
    </row>
    <row r="5518" spans="1:1" x14ac:dyDescent="0.25">
      <c r="A5518" s="22"/>
    </row>
    <row r="5519" spans="1:1" x14ac:dyDescent="0.25">
      <c r="A5519" s="22"/>
    </row>
    <row r="5520" spans="1:1" x14ac:dyDescent="0.25">
      <c r="A5520" s="22"/>
    </row>
    <row r="5521" spans="1:1" x14ac:dyDescent="0.25">
      <c r="A5521" s="22"/>
    </row>
    <row r="5522" spans="1:1" x14ac:dyDescent="0.25">
      <c r="A5522" s="22"/>
    </row>
    <row r="5523" spans="1:1" x14ac:dyDescent="0.25">
      <c r="A5523" s="22"/>
    </row>
    <row r="5524" spans="1:1" x14ac:dyDescent="0.25">
      <c r="A5524" s="22"/>
    </row>
    <row r="5525" spans="1:1" x14ac:dyDescent="0.25">
      <c r="A5525" s="22"/>
    </row>
    <row r="5526" spans="1:1" x14ac:dyDescent="0.25">
      <c r="A5526" s="22"/>
    </row>
    <row r="5527" spans="1:1" x14ac:dyDescent="0.25">
      <c r="A5527" s="22"/>
    </row>
    <row r="5528" spans="1:1" x14ac:dyDescent="0.25">
      <c r="A5528" s="22"/>
    </row>
    <row r="5529" spans="1:1" x14ac:dyDescent="0.25">
      <c r="A5529" s="22"/>
    </row>
    <row r="5530" spans="1:1" x14ac:dyDescent="0.25">
      <c r="A5530" s="22"/>
    </row>
    <row r="5531" spans="1:1" x14ac:dyDescent="0.25">
      <c r="A5531" s="22"/>
    </row>
    <row r="5532" spans="1:1" x14ac:dyDescent="0.25">
      <c r="A5532" s="22"/>
    </row>
    <row r="5533" spans="1:1" x14ac:dyDescent="0.25">
      <c r="A5533" s="22"/>
    </row>
    <row r="5534" spans="1:1" x14ac:dyDescent="0.25">
      <c r="A5534" s="22"/>
    </row>
    <row r="5535" spans="1:1" x14ac:dyDescent="0.25">
      <c r="A5535" s="22"/>
    </row>
    <row r="5536" spans="1:1" x14ac:dyDescent="0.25">
      <c r="A5536" s="22"/>
    </row>
    <row r="5537" spans="1:1" x14ac:dyDescent="0.25">
      <c r="A5537" s="22"/>
    </row>
    <row r="5538" spans="1:1" x14ac:dyDescent="0.25">
      <c r="A5538" s="22"/>
    </row>
    <row r="5539" spans="1:1" x14ac:dyDescent="0.25">
      <c r="A5539" s="22"/>
    </row>
    <row r="5540" spans="1:1" x14ac:dyDescent="0.25">
      <c r="A5540" s="22"/>
    </row>
    <row r="5541" spans="1:1" x14ac:dyDescent="0.25">
      <c r="A5541" s="22"/>
    </row>
    <row r="5542" spans="1:1" x14ac:dyDescent="0.25">
      <c r="A5542" s="22"/>
    </row>
    <row r="5543" spans="1:1" x14ac:dyDescent="0.25">
      <c r="A5543" s="22"/>
    </row>
    <row r="5544" spans="1:1" x14ac:dyDescent="0.25">
      <c r="A5544" s="22"/>
    </row>
    <row r="5545" spans="1:1" x14ac:dyDescent="0.25">
      <c r="A5545" s="22"/>
    </row>
    <row r="5546" spans="1:1" x14ac:dyDescent="0.25">
      <c r="A5546" s="22"/>
    </row>
    <row r="5547" spans="1:1" x14ac:dyDescent="0.25">
      <c r="A5547" s="22"/>
    </row>
    <row r="5548" spans="1:1" x14ac:dyDescent="0.25">
      <c r="A5548" s="22"/>
    </row>
    <row r="5549" spans="1:1" x14ac:dyDescent="0.25">
      <c r="A5549" s="22"/>
    </row>
    <row r="5550" spans="1:1" x14ac:dyDescent="0.25">
      <c r="A5550" s="22"/>
    </row>
    <row r="5551" spans="1:1" x14ac:dyDescent="0.25">
      <c r="A5551" s="22"/>
    </row>
    <row r="5552" spans="1:1" x14ac:dyDescent="0.25">
      <c r="A5552" s="22"/>
    </row>
    <row r="5553" spans="1:1" x14ac:dyDescent="0.25">
      <c r="A5553" s="22"/>
    </row>
    <row r="5554" spans="1:1" x14ac:dyDescent="0.25">
      <c r="A5554" s="22"/>
    </row>
    <row r="5555" spans="1:1" x14ac:dyDescent="0.25">
      <c r="A5555" s="22"/>
    </row>
    <row r="5556" spans="1:1" x14ac:dyDescent="0.25">
      <c r="A5556" s="22"/>
    </row>
    <row r="5557" spans="1:1" x14ac:dyDescent="0.25">
      <c r="A5557" s="22"/>
    </row>
    <row r="5558" spans="1:1" x14ac:dyDescent="0.25">
      <c r="A5558" s="22"/>
    </row>
    <row r="5559" spans="1:1" x14ac:dyDescent="0.25">
      <c r="A5559" s="22"/>
    </row>
    <row r="5560" spans="1:1" x14ac:dyDescent="0.25">
      <c r="A5560" s="22"/>
    </row>
    <row r="5561" spans="1:1" x14ac:dyDescent="0.25">
      <c r="A5561" s="22"/>
    </row>
    <row r="5562" spans="1:1" x14ac:dyDescent="0.25">
      <c r="A5562" s="22"/>
    </row>
    <row r="5563" spans="1:1" x14ac:dyDescent="0.25">
      <c r="A5563" s="22"/>
    </row>
    <row r="5564" spans="1:1" x14ac:dyDescent="0.25">
      <c r="A5564" s="22"/>
    </row>
    <row r="5565" spans="1:1" x14ac:dyDescent="0.25">
      <c r="A5565" s="22"/>
    </row>
    <row r="5566" spans="1:1" x14ac:dyDescent="0.25">
      <c r="A5566" s="22"/>
    </row>
    <row r="5567" spans="1:1" x14ac:dyDescent="0.25">
      <c r="A5567" s="22"/>
    </row>
    <row r="5568" spans="1:1" x14ac:dyDescent="0.25">
      <c r="A5568" s="22"/>
    </row>
    <row r="5569" spans="1:1" x14ac:dyDescent="0.25">
      <c r="A5569" s="22"/>
    </row>
    <row r="5570" spans="1:1" x14ac:dyDescent="0.25">
      <c r="A5570" s="22"/>
    </row>
    <row r="5571" spans="1:1" x14ac:dyDescent="0.25">
      <c r="A5571" s="22"/>
    </row>
    <row r="5572" spans="1:1" x14ac:dyDescent="0.25">
      <c r="A5572" s="22"/>
    </row>
    <row r="5573" spans="1:1" x14ac:dyDescent="0.25">
      <c r="A5573" s="22"/>
    </row>
    <row r="5574" spans="1:1" x14ac:dyDescent="0.25">
      <c r="A5574" s="22"/>
    </row>
    <row r="5575" spans="1:1" x14ac:dyDescent="0.25">
      <c r="A5575" s="22"/>
    </row>
    <row r="5576" spans="1:1" x14ac:dyDescent="0.25">
      <c r="A5576" s="22"/>
    </row>
    <row r="5577" spans="1:1" x14ac:dyDescent="0.25">
      <c r="A5577" s="22"/>
    </row>
    <row r="5578" spans="1:1" x14ac:dyDescent="0.25">
      <c r="A5578" s="22"/>
    </row>
    <row r="5579" spans="1:1" x14ac:dyDescent="0.25">
      <c r="A5579" s="22"/>
    </row>
    <row r="5580" spans="1:1" x14ac:dyDescent="0.25">
      <c r="A5580" s="22"/>
    </row>
    <row r="5581" spans="1:1" x14ac:dyDescent="0.25">
      <c r="A5581" s="22"/>
    </row>
    <row r="5582" spans="1:1" x14ac:dyDescent="0.25">
      <c r="A5582" s="22"/>
    </row>
    <row r="5583" spans="1:1" x14ac:dyDescent="0.25">
      <c r="A5583" s="22"/>
    </row>
    <row r="5584" spans="1:1" x14ac:dyDescent="0.25">
      <c r="A5584" s="22"/>
    </row>
    <row r="5585" spans="1:1" x14ac:dyDescent="0.25">
      <c r="A5585" s="22"/>
    </row>
    <row r="5586" spans="1:1" x14ac:dyDescent="0.25">
      <c r="A5586" s="22"/>
    </row>
    <row r="5587" spans="1:1" x14ac:dyDescent="0.25">
      <c r="A5587" s="22"/>
    </row>
    <row r="5588" spans="1:1" x14ac:dyDescent="0.25">
      <c r="A5588" s="22"/>
    </row>
    <row r="5589" spans="1:1" x14ac:dyDescent="0.25">
      <c r="A5589" s="22"/>
    </row>
    <row r="5590" spans="1:1" x14ac:dyDescent="0.25">
      <c r="A5590" s="22"/>
    </row>
    <row r="5591" spans="1:1" x14ac:dyDescent="0.25">
      <c r="A5591" s="22"/>
    </row>
    <row r="5592" spans="1:1" x14ac:dyDescent="0.25">
      <c r="A5592" s="22"/>
    </row>
    <row r="5593" spans="1:1" x14ac:dyDescent="0.25">
      <c r="A5593" s="22"/>
    </row>
    <row r="5594" spans="1:1" x14ac:dyDescent="0.25">
      <c r="A5594" s="22"/>
    </row>
    <row r="5595" spans="1:1" x14ac:dyDescent="0.25">
      <c r="A5595" s="22"/>
    </row>
    <row r="5596" spans="1:1" x14ac:dyDescent="0.25">
      <c r="A5596" s="22"/>
    </row>
    <row r="5597" spans="1:1" x14ac:dyDescent="0.25">
      <c r="A5597" s="22"/>
    </row>
    <row r="5598" spans="1:1" x14ac:dyDescent="0.25">
      <c r="A5598" s="22"/>
    </row>
    <row r="5599" spans="1:1" x14ac:dyDescent="0.25">
      <c r="A5599" s="22"/>
    </row>
    <row r="5600" spans="1:1" x14ac:dyDescent="0.25">
      <c r="A5600" s="22"/>
    </row>
    <row r="5601" spans="1:1" x14ac:dyDescent="0.25">
      <c r="A5601" s="22"/>
    </row>
    <row r="5602" spans="1:1" x14ac:dyDescent="0.25">
      <c r="A5602" s="22"/>
    </row>
    <row r="5603" spans="1:1" x14ac:dyDescent="0.25">
      <c r="A5603" s="22"/>
    </row>
    <row r="5604" spans="1:1" x14ac:dyDescent="0.25">
      <c r="A5604" s="22"/>
    </row>
    <row r="5605" spans="1:1" x14ac:dyDescent="0.25">
      <c r="A5605" s="22"/>
    </row>
    <row r="5606" spans="1:1" x14ac:dyDescent="0.25">
      <c r="A5606" s="22"/>
    </row>
    <row r="5607" spans="1:1" x14ac:dyDescent="0.25">
      <c r="A5607" s="22"/>
    </row>
    <row r="5608" spans="1:1" x14ac:dyDescent="0.25">
      <c r="A5608" s="22"/>
    </row>
    <row r="5609" spans="1:1" x14ac:dyDescent="0.25">
      <c r="A5609" s="22"/>
    </row>
    <row r="5610" spans="1:1" x14ac:dyDescent="0.25">
      <c r="A5610" s="22"/>
    </row>
    <row r="5611" spans="1:1" x14ac:dyDescent="0.25">
      <c r="A5611" s="22"/>
    </row>
    <row r="5612" spans="1:1" x14ac:dyDescent="0.25">
      <c r="A5612" s="22"/>
    </row>
    <row r="5613" spans="1:1" x14ac:dyDescent="0.25">
      <c r="A5613" s="22"/>
    </row>
    <row r="5614" spans="1:1" x14ac:dyDescent="0.25">
      <c r="A5614" s="22"/>
    </row>
    <row r="5615" spans="1:1" x14ac:dyDescent="0.25">
      <c r="A5615" s="22"/>
    </row>
    <row r="5616" spans="1:1" x14ac:dyDescent="0.25">
      <c r="A5616" s="22"/>
    </row>
    <row r="5617" spans="1:1" x14ac:dyDescent="0.25">
      <c r="A5617" s="22"/>
    </row>
    <row r="5618" spans="1:1" x14ac:dyDescent="0.25">
      <c r="A5618" s="22"/>
    </row>
    <row r="5619" spans="1:1" x14ac:dyDescent="0.25">
      <c r="A5619" s="22"/>
    </row>
    <row r="5620" spans="1:1" x14ac:dyDescent="0.25">
      <c r="A5620" s="22"/>
    </row>
    <row r="5621" spans="1:1" x14ac:dyDescent="0.25">
      <c r="A5621" s="22"/>
    </row>
    <row r="5622" spans="1:1" x14ac:dyDescent="0.25">
      <c r="A5622" s="22"/>
    </row>
    <row r="5623" spans="1:1" x14ac:dyDescent="0.25">
      <c r="A5623" s="22"/>
    </row>
    <row r="5624" spans="1:1" x14ac:dyDescent="0.25">
      <c r="A5624" s="22"/>
    </row>
    <row r="5625" spans="1:1" x14ac:dyDescent="0.25">
      <c r="A5625" s="22"/>
    </row>
    <row r="5626" spans="1:1" x14ac:dyDescent="0.25">
      <c r="A5626" s="22"/>
    </row>
    <row r="5627" spans="1:1" x14ac:dyDescent="0.25">
      <c r="A5627" s="22"/>
    </row>
    <row r="5628" spans="1:1" x14ac:dyDescent="0.25">
      <c r="A5628" s="22"/>
    </row>
    <row r="5629" spans="1:1" x14ac:dyDescent="0.25">
      <c r="A5629" s="22"/>
    </row>
    <row r="5630" spans="1:1" x14ac:dyDescent="0.25">
      <c r="A5630" s="22"/>
    </row>
    <row r="5631" spans="1:1" x14ac:dyDescent="0.25">
      <c r="A5631" s="22"/>
    </row>
    <row r="5632" spans="1:1" x14ac:dyDescent="0.25">
      <c r="A5632" s="22"/>
    </row>
    <row r="5633" spans="1:1" x14ac:dyDescent="0.25">
      <c r="A5633" s="22"/>
    </row>
    <row r="5634" spans="1:1" x14ac:dyDescent="0.25">
      <c r="A5634" s="22"/>
    </row>
    <row r="5635" spans="1:1" x14ac:dyDescent="0.25">
      <c r="A5635" s="22"/>
    </row>
    <row r="5636" spans="1:1" x14ac:dyDescent="0.25">
      <c r="A5636" s="22"/>
    </row>
    <row r="5637" spans="1:1" x14ac:dyDescent="0.25">
      <c r="A5637" s="22"/>
    </row>
    <row r="5638" spans="1:1" x14ac:dyDescent="0.25">
      <c r="A5638" s="22"/>
    </row>
    <row r="5639" spans="1:1" x14ac:dyDescent="0.25">
      <c r="A5639" s="22"/>
    </row>
    <row r="5640" spans="1:1" x14ac:dyDescent="0.25">
      <c r="A5640" s="22"/>
    </row>
    <row r="5641" spans="1:1" x14ac:dyDescent="0.25">
      <c r="A5641" s="22"/>
    </row>
    <row r="5642" spans="1:1" x14ac:dyDescent="0.25">
      <c r="A5642" s="22"/>
    </row>
    <row r="5643" spans="1:1" x14ac:dyDescent="0.25">
      <c r="A5643" s="22"/>
    </row>
    <row r="5644" spans="1:1" x14ac:dyDescent="0.25">
      <c r="A5644" s="22"/>
    </row>
    <row r="5645" spans="1:1" x14ac:dyDescent="0.25">
      <c r="A5645" s="22"/>
    </row>
    <row r="5646" spans="1:1" x14ac:dyDescent="0.25">
      <c r="A5646" s="22"/>
    </row>
    <row r="5647" spans="1:1" x14ac:dyDescent="0.25">
      <c r="A5647" s="22"/>
    </row>
    <row r="5648" spans="1:1" x14ac:dyDescent="0.25">
      <c r="A5648" s="22"/>
    </row>
    <row r="5649" spans="1:1" x14ac:dyDescent="0.25">
      <c r="A5649" s="22"/>
    </row>
    <row r="5650" spans="1:1" x14ac:dyDescent="0.25">
      <c r="A5650" s="22"/>
    </row>
    <row r="5651" spans="1:1" x14ac:dyDescent="0.25">
      <c r="A5651" s="22"/>
    </row>
    <row r="5652" spans="1:1" x14ac:dyDescent="0.25">
      <c r="A5652" s="22"/>
    </row>
    <row r="5653" spans="1:1" x14ac:dyDescent="0.25">
      <c r="A5653" s="22"/>
    </row>
    <row r="5654" spans="1:1" x14ac:dyDescent="0.25">
      <c r="A5654" s="22"/>
    </row>
    <row r="5655" spans="1:1" x14ac:dyDescent="0.25">
      <c r="A5655" s="22"/>
    </row>
    <row r="5656" spans="1:1" x14ac:dyDescent="0.25">
      <c r="A5656" s="22"/>
    </row>
    <row r="5657" spans="1:1" x14ac:dyDescent="0.25">
      <c r="A5657" s="22"/>
    </row>
    <row r="5658" spans="1:1" x14ac:dyDescent="0.25">
      <c r="A5658" s="22"/>
    </row>
    <row r="5659" spans="1:1" x14ac:dyDescent="0.25">
      <c r="A5659" s="22"/>
    </row>
    <row r="5660" spans="1:1" x14ac:dyDescent="0.25">
      <c r="A5660" s="22"/>
    </row>
    <row r="5661" spans="1:1" x14ac:dyDescent="0.25">
      <c r="A5661" s="22"/>
    </row>
    <row r="5662" spans="1:1" x14ac:dyDescent="0.25">
      <c r="A5662" s="22"/>
    </row>
    <row r="5663" spans="1:1" x14ac:dyDescent="0.25">
      <c r="A5663" s="22"/>
    </row>
    <row r="5664" spans="1:1" x14ac:dyDescent="0.25">
      <c r="A5664" s="22"/>
    </row>
    <row r="5665" spans="1:1" x14ac:dyDescent="0.25">
      <c r="A5665" s="22"/>
    </row>
    <row r="5666" spans="1:1" x14ac:dyDescent="0.25">
      <c r="A5666" s="22"/>
    </row>
    <row r="5667" spans="1:1" x14ac:dyDescent="0.25">
      <c r="A5667" s="22"/>
    </row>
    <row r="5668" spans="1:1" x14ac:dyDescent="0.25">
      <c r="A5668" s="22"/>
    </row>
    <row r="5669" spans="1:1" x14ac:dyDescent="0.25">
      <c r="A5669" s="22"/>
    </row>
    <row r="5670" spans="1:1" x14ac:dyDescent="0.25">
      <c r="A5670" s="22"/>
    </row>
    <row r="5671" spans="1:1" x14ac:dyDescent="0.25">
      <c r="A5671" s="22"/>
    </row>
    <row r="5672" spans="1:1" x14ac:dyDescent="0.25">
      <c r="A5672" s="22"/>
    </row>
    <row r="5673" spans="1:1" x14ac:dyDescent="0.25">
      <c r="A5673" s="22"/>
    </row>
    <row r="5674" spans="1:1" x14ac:dyDescent="0.25">
      <c r="A5674" s="22"/>
    </row>
    <row r="5675" spans="1:1" x14ac:dyDescent="0.25">
      <c r="A5675" s="22"/>
    </row>
    <row r="5676" spans="1:1" x14ac:dyDescent="0.25">
      <c r="A5676" s="22"/>
    </row>
    <row r="5677" spans="1:1" x14ac:dyDescent="0.25">
      <c r="A5677" s="22"/>
    </row>
    <row r="5678" spans="1:1" x14ac:dyDescent="0.25">
      <c r="A5678" s="22"/>
    </row>
    <row r="5679" spans="1:1" x14ac:dyDescent="0.25">
      <c r="A5679" s="22"/>
    </row>
    <row r="5680" spans="1:1" x14ac:dyDescent="0.25">
      <c r="A5680" s="22"/>
    </row>
    <row r="5681" spans="1:1" x14ac:dyDescent="0.25">
      <c r="A5681" s="22"/>
    </row>
    <row r="5682" spans="1:1" x14ac:dyDescent="0.25">
      <c r="A5682" s="22"/>
    </row>
    <row r="5683" spans="1:1" x14ac:dyDescent="0.25">
      <c r="A5683" s="22"/>
    </row>
    <row r="5684" spans="1:1" x14ac:dyDescent="0.25">
      <c r="A5684" s="22"/>
    </row>
    <row r="5685" spans="1:1" x14ac:dyDescent="0.25">
      <c r="A5685" s="22"/>
    </row>
    <row r="5686" spans="1:1" x14ac:dyDescent="0.25">
      <c r="A5686" s="22"/>
    </row>
    <row r="5687" spans="1:1" x14ac:dyDescent="0.25">
      <c r="A5687" s="22"/>
    </row>
    <row r="5688" spans="1:1" x14ac:dyDescent="0.25">
      <c r="A5688" s="22"/>
    </row>
    <row r="5689" spans="1:1" x14ac:dyDescent="0.25">
      <c r="A5689" s="22"/>
    </row>
    <row r="5690" spans="1:1" x14ac:dyDescent="0.25">
      <c r="A5690" s="22"/>
    </row>
    <row r="5691" spans="1:1" x14ac:dyDescent="0.25">
      <c r="A5691" s="22"/>
    </row>
    <row r="5692" spans="1:1" x14ac:dyDescent="0.25">
      <c r="A5692" s="22"/>
    </row>
    <row r="5693" spans="1:1" x14ac:dyDescent="0.25">
      <c r="A5693" s="22"/>
    </row>
    <row r="5694" spans="1:1" x14ac:dyDescent="0.25">
      <c r="A5694" s="22"/>
    </row>
    <row r="5695" spans="1:1" x14ac:dyDescent="0.25">
      <c r="A5695" s="22"/>
    </row>
    <row r="5696" spans="1:1" x14ac:dyDescent="0.25">
      <c r="A5696" s="22"/>
    </row>
    <row r="5697" spans="1:1" x14ac:dyDescent="0.25">
      <c r="A5697" s="22"/>
    </row>
    <row r="5698" spans="1:1" x14ac:dyDescent="0.25">
      <c r="A5698" s="22"/>
    </row>
    <row r="5699" spans="1:1" x14ac:dyDescent="0.25">
      <c r="A5699" s="22"/>
    </row>
    <row r="5700" spans="1:1" x14ac:dyDescent="0.25">
      <c r="A5700" s="22"/>
    </row>
    <row r="5701" spans="1:1" x14ac:dyDescent="0.25">
      <c r="A5701" s="22"/>
    </row>
    <row r="5702" spans="1:1" x14ac:dyDescent="0.25">
      <c r="A5702" s="22"/>
    </row>
    <row r="5703" spans="1:1" x14ac:dyDescent="0.25">
      <c r="A5703" s="22"/>
    </row>
    <row r="5704" spans="1:1" x14ac:dyDescent="0.25">
      <c r="A5704" s="22"/>
    </row>
    <row r="5705" spans="1:1" x14ac:dyDescent="0.25">
      <c r="A5705" s="22"/>
    </row>
    <row r="5706" spans="1:1" x14ac:dyDescent="0.25">
      <c r="A5706" s="22"/>
    </row>
    <row r="5707" spans="1:1" x14ac:dyDescent="0.25">
      <c r="A5707" s="22"/>
    </row>
    <row r="5708" spans="1:1" x14ac:dyDescent="0.25">
      <c r="A5708" s="22"/>
    </row>
    <row r="5709" spans="1:1" x14ac:dyDescent="0.25">
      <c r="A5709" s="22"/>
    </row>
    <row r="5710" spans="1:1" x14ac:dyDescent="0.25">
      <c r="A5710" s="22"/>
    </row>
    <row r="5711" spans="1:1" x14ac:dyDescent="0.25">
      <c r="A5711" s="22"/>
    </row>
    <row r="5712" spans="1:1" x14ac:dyDescent="0.25">
      <c r="A5712" s="22"/>
    </row>
    <row r="5713" spans="1:1" x14ac:dyDescent="0.25">
      <c r="A5713" s="22"/>
    </row>
    <row r="5714" spans="1:1" x14ac:dyDescent="0.25">
      <c r="A5714" s="22"/>
    </row>
    <row r="5715" spans="1:1" x14ac:dyDescent="0.25">
      <c r="A5715" s="22"/>
    </row>
    <row r="5716" spans="1:1" x14ac:dyDescent="0.25">
      <c r="A5716" s="22"/>
    </row>
    <row r="5717" spans="1:1" x14ac:dyDescent="0.25">
      <c r="A5717" s="22"/>
    </row>
    <row r="5718" spans="1:1" x14ac:dyDescent="0.25">
      <c r="A5718" s="22"/>
    </row>
    <row r="5719" spans="1:1" x14ac:dyDescent="0.25">
      <c r="A5719" s="22"/>
    </row>
    <row r="5720" spans="1:1" x14ac:dyDescent="0.25">
      <c r="A5720" s="22"/>
    </row>
    <row r="5721" spans="1:1" x14ac:dyDescent="0.25">
      <c r="A5721" s="22"/>
    </row>
    <row r="5722" spans="1:1" x14ac:dyDescent="0.25">
      <c r="A5722" s="22"/>
    </row>
    <row r="5723" spans="1:1" x14ac:dyDescent="0.25">
      <c r="A5723" s="22"/>
    </row>
    <row r="5724" spans="1:1" x14ac:dyDescent="0.25">
      <c r="A5724" s="22"/>
    </row>
    <row r="5725" spans="1:1" x14ac:dyDescent="0.25">
      <c r="A5725" s="22"/>
    </row>
    <row r="5726" spans="1:1" x14ac:dyDescent="0.25">
      <c r="A5726" s="22"/>
    </row>
    <row r="5727" spans="1:1" x14ac:dyDescent="0.25">
      <c r="A5727" s="22"/>
    </row>
    <row r="5728" spans="1:1" x14ac:dyDescent="0.25">
      <c r="A5728" s="22"/>
    </row>
    <row r="5729" spans="1:1" x14ac:dyDescent="0.25">
      <c r="A5729" s="22"/>
    </row>
    <row r="5730" spans="1:1" x14ac:dyDescent="0.25">
      <c r="A5730" s="22"/>
    </row>
    <row r="5731" spans="1:1" x14ac:dyDescent="0.25">
      <c r="A5731" s="22"/>
    </row>
    <row r="5732" spans="1:1" x14ac:dyDescent="0.25">
      <c r="A5732" s="22"/>
    </row>
    <row r="5733" spans="1:1" x14ac:dyDescent="0.25">
      <c r="A5733" s="22"/>
    </row>
    <row r="5734" spans="1:1" x14ac:dyDescent="0.25">
      <c r="A5734" s="22"/>
    </row>
    <row r="5735" spans="1:1" x14ac:dyDescent="0.25">
      <c r="A5735" s="22"/>
    </row>
    <row r="5736" spans="1:1" x14ac:dyDescent="0.25">
      <c r="A5736" s="22"/>
    </row>
    <row r="5737" spans="1:1" x14ac:dyDescent="0.25">
      <c r="A5737" s="22"/>
    </row>
    <row r="5738" spans="1:1" x14ac:dyDescent="0.25">
      <c r="A5738" s="22"/>
    </row>
    <row r="5739" spans="1:1" x14ac:dyDescent="0.25">
      <c r="A5739" s="22"/>
    </row>
    <row r="5740" spans="1:1" x14ac:dyDescent="0.25">
      <c r="A5740" s="22"/>
    </row>
    <row r="5741" spans="1:1" x14ac:dyDescent="0.25">
      <c r="A5741" s="22"/>
    </row>
    <row r="5742" spans="1:1" x14ac:dyDescent="0.25">
      <c r="A5742" s="22"/>
    </row>
    <row r="5743" spans="1:1" x14ac:dyDescent="0.25">
      <c r="A5743" s="22"/>
    </row>
    <row r="5744" spans="1:1" x14ac:dyDescent="0.25">
      <c r="A5744" s="22"/>
    </row>
    <row r="5745" spans="1:1" x14ac:dyDescent="0.25">
      <c r="A5745" s="22"/>
    </row>
    <row r="5746" spans="1:1" x14ac:dyDescent="0.25">
      <c r="A5746" s="22"/>
    </row>
    <row r="5747" spans="1:1" x14ac:dyDescent="0.25">
      <c r="A5747" s="22"/>
    </row>
    <row r="5748" spans="1:1" x14ac:dyDescent="0.25">
      <c r="A5748" s="22"/>
    </row>
    <row r="5749" spans="1:1" x14ac:dyDescent="0.25">
      <c r="A5749" s="22"/>
    </row>
    <row r="5750" spans="1:1" x14ac:dyDescent="0.25">
      <c r="A5750" s="22"/>
    </row>
    <row r="5751" spans="1:1" x14ac:dyDescent="0.25">
      <c r="A5751" s="22"/>
    </row>
    <row r="5752" spans="1:1" x14ac:dyDescent="0.25">
      <c r="A5752" s="22"/>
    </row>
    <row r="5753" spans="1:1" x14ac:dyDescent="0.25">
      <c r="A5753" s="22"/>
    </row>
    <row r="5754" spans="1:1" x14ac:dyDescent="0.25">
      <c r="A5754" s="22"/>
    </row>
    <row r="5755" spans="1:1" x14ac:dyDescent="0.25">
      <c r="A5755" s="22"/>
    </row>
    <row r="5756" spans="1:1" x14ac:dyDescent="0.25">
      <c r="A5756" s="22"/>
    </row>
    <row r="5757" spans="1:1" x14ac:dyDescent="0.25">
      <c r="A5757" s="22"/>
    </row>
    <row r="5758" spans="1:1" x14ac:dyDescent="0.25">
      <c r="A5758" s="22"/>
    </row>
    <row r="5759" spans="1:1" x14ac:dyDescent="0.25">
      <c r="A5759" s="22"/>
    </row>
    <row r="5760" spans="1:1" x14ac:dyDescent="0.25">
      <c r="A5760" s="22"/>
    </row>
    <row r="5761" spans="1:1" x14ac:dyDescent="0.25">
      <c r="A5761" s="22"/>
    </row>
    <row r="5762" spans="1:1" x14ac:dyDescent="0.25">
      <c r="A5762" s="22"/>
    </row>
    <row r="5763" spans="1:1" x14ac:dyDescent="0.25">
      <c r="A5763" s="22"/>
    </row>
    <row r="5764" spans="1:1" x14ac:dyDescent="0.25">
      <c r="A5764" s="22"/>
    </row>
    <row r="5765" spans="1:1" x14ac:dyDescent="0.25">
      <c r="A5765" s="22"/>
    </row>
    <row r="5766" spans="1:1" x14ac:dyDescent="0.25">
      <c r="A5766" s="22"/>
    </row>
    <row r="5767" spans="1:1" x14ac:dyDescent="0.25">
      <c r="A5767" s="22"/>
    </row>
    <row r="5768" spans="1:1" x14ac:dyDescent="0.25">
      <c r="A5768" s="22"/>
    </row>
    <row r="5769" spans="1:1" x14ac:dyDescent="0.25">
      <c r="A5769" s="22"/>
    </row>
    <row r="5770" spans="1:1" x14ac:dyDescent="0.25">
      <c r="A5770" s="22"/>
    </row>
    <row r="5771" spans="1:1" x14ac:dyDescent="0.25">
      <c r="A5771" s="22"/>
    </row>
    <row r="5772" spans="1:1" x14ac:dyDescent="0.25">
      <c r="A5772" s="22"/>
    </row>
    <row r="5773" spans="1:1" x14ac:dyDescent="0.25">
      <c r="A5773" s="22"/>
    </row>
    <row r="5774" spans="1:1" x14ac:dyDescent="0.25">
      <c r="A5774" s="22"/>
    </row>
    <row r="5775" spans="1:1" x14ac:dyDescent="0.25">
      <c r="A5775" s="22"/>
    </row>
    <row r="5776" spans="1:1" x14ac:dyDescent="0.25">
      <c r="A5776" s="22"/>
    </row>
    <row r="5777" spans="1:1" x14ac:dyDescent="0.25">
      <c r="A5777" s="22"/>
    </row>
    <row r="5778" spans="1:1" x14ac:dyDescent="0.25">
      <c r="A5778" s="22"/>
    </row>
    <row r="5779" spans="1:1" x14ac:dyDescent="0.25">
      <c r="A5779" s="22"/>
    </row>
    <row r="5780" spans="1:1" x14ac:dyDescent="0.25">
      <c r="A5780" s="22"/>
    </row>
    <row r="5781" spans="1:1" x14ac:dyDescent="0.25">
      <c r="A5781" s="22"/>
    </row>
    <row r="5782" spans="1:1" x14ac:dyDescent="0.25">
      <c r="A5782" s="22"/>
    </row>
    <row r="5783" spans="1:1" x14ac:dyDescent="0.25">
      <c r="A5783" s="22"/>
    </row>
    <row r="5784" spans="1:1" x14ac:dyDescent="0.25">
      <c r="A5784" s="22"/>
    </row>
    <row r="5785" spans="1:1" x14ac:dyDescent="0.25">
      <c r="A5785" s="22"/>
    </row>
    <row r="5786" spans="1:1" x14ac:dyDescent="0.25">
      <c r="A5786" s="22"/>
    </row>
    <row r="5787" spans="1:1" x14ac:dyDescent="0.25">
      <c r="A5787" s="22"/>
    </row>
    <row r="5788" spans="1:1" x14ac:dyDescent="0.25">
      <c r="A5788" s="22"/>
    </row>
    <row r="5789" spans="1:1" x14ac:dyDescent="0.25">
      <c r="A5789" s="22"/>
    </row>
    <row r="5790" spans="1:1" x14ac:dyDescent="0.25">
      <c r="A5790" s="22"/>
    </row>
    <row r="5791" spans="1:1" x14ac:dyDescent="0.25">
      <c r="A5791" s="22"/>
    </row>
    <row r="5792" spans="1:1" x14ac:dyDescent="0.25">
      <c r="A5792" s="22"/>
    </row>
    <row r="5793" spans="1:1" x14ac:dyDescent="0.25">
      <c r="A5793" s="22"/>
    </row>
    <row r="5794" spans="1:1" x14ac:dyDescent="0.25">
      <c r="A5794" s="22"/>
    </row>
    <row r="5795" spans="1:1" x14ac:dyDescent="0.25">
      <c r="A5795" s="22"/>
    </row>
    <row r="5796" spans="1:1" x14ac:dyDescent="0.25">
      <c r="A5796" s="22"/>
    </row>
    <row r="5797" spans="1:1" x14ac:dyDescent="0.25">
      <c r="A5797" s="22"/>
    </row>
    <row r="5798" spans="1:1" x14ac:dyDescent="0.25">
      <c r="A5798" s="22"/>
    </row>
    <row r="5799" spans="1:1" x14ac:dyDescent="0.25">
      <c r="A5799" s="22"/>
    </row>
    <row r="5800" spans="1:1" x14ac:dyDescent="0.25">
      <c r="A5800" s="22"/>
    </row>
    <row r="5801" spans="1:1" x14ac:dyDescent="0.25">
      <c r="A5801" s="22"/>
    </row>
    <row r="5802" spans="1:1" x14ac:dyDescent="0.25">
      <c r="A5802" s="22"/>
    </row>
    <row r="5803" spans="1:1" x14ac:dyDescent="0.25">
      <c r="A5803" s="22"/>
    </row>
    <row r="5804" spans="1:1" x14ac:dyDescent="0.25">
      <c r="A5804" s="22"/>
    </row>
    <row r="5805" spans="1:1" x14ac:dyDescent="0.25">
      <c r="A5805" s="22"/>
    </row>
    <row r="5806" spans="1:1" x14ac:dyDescent="0.25">
      <c r="A5806" s="22"/>
    </row>
    <row r="5807" spans="1:1" x14ac:dyDescent="0.25">
      <c r="A5807" s="22"/>
    </row>
    <row r="5808" spans="1:1" x14ac:dyDescent="0.25">
      <c r="A5808" s="22"/>
    </row>
    <row r="5809" spans="1:1" x14ac:dyDescent="0.25">
      <c r="A5809" s="22"/>
    </row>
    <row r="5810" spans="1:1" x14ac:dyDescent="0.25">
      <c r="A5810" s="22"/>
    </row>
    <row r="5811" spans="1:1" x14ac:dyDescent="0.25">
      <c r="A5811" s="22"/>
    </row>
    <row r="5812" spans="1:1" x14ac:dyDescent="0.25">
      <c r="A5812" s="22"/>
    </row>
    <row r="5813" spans="1:1" x14ac:dyDescent="0.25">
      <c r="A5813" s="22"/>
    </row>
    <row r="5814" spans="1:1" x14ac:dyDescent="0.25">
      <c r="A5814" s="22"/>
    </row>
    <row r="5815" spans="1:1" x14ac:dyDescent="0.25">
      <c r="A5815" s="22"/>
    </row>
    <row r="5816" spans="1:1" x14ac:dyDescent="0.25">
      <c r="A5816" s="22"/>
    </row>
    <row r="5817" spans="1:1" x14ac:dyDescent="0.25">
      <c r="A5817" s="22"/>
    </row>
    <row r="5818" spans="1:1" x14ac:dyDescent="0.25">
      <c r="A5818" s="22"/>
    </row>
    <row r="5819" spans="1:1" x14ac:dyDescent="0.25">
      <c r="A5819" s="22"/>
    </row>
    <row r="5820" spans="1:1" x14ac:dyDescent="0.25">
      <c r="A5820" s="22"/>
    </row>
    <row r="5821" spans="1:1" x14ac:dyDescent="0.25">
      <c r="A5821" s="22"/>
    </row>
    <row r="5822" spans="1:1" x14ac:dyDescent="0.25">
      <c r="A5822" s="22"/>
    </row>
    <row r="5823" spans="1:1" x14ac:dyDescent="0.25">
      <c r="A5823" s="22"/>
    </row>
    <row r="5824" spans="1:1" x14ac:dyDescent="0.25">
      <c r="A5824" s="22"/>
    </row>
    <row r="5825" spans="1:1" x14ac:dyDescent="0.25">
      <c r="A5825" s="22"/>
    </row>
    <row r="5826" spans="1:1" x14ac:dyDescent="0.25">
      <c r="A5826" s="22"/>
    </row>
    <row r="5827" spans="1:1" x14ac:dyDescent="0.25">
      <c r="A5827" s="22"/>
    </row>
    <row r="5828" spans="1:1" x14ac:dyDescent="0.25">
      <c r="A5828" s="22"/>
    </row>
    <row r="5829" spans="1:1" x14ac:dyDescent="0.25">
      <c r="A5829" s="22"/>
    </row>
    <row r="5830" spans="1:1" x14ac:dyDescent="0.25">
      <c r="A5830" s="22"/>
    </row>
    <row r="5831" spans="1:1" x14ac:dyDescent="0.25">
      <c r="A5831" s="22"/>
    </row>
    <row r="5832" spans="1:1" x14ac:dyDescent="0.25">
      <c r="A5832" s="22"/>
    </row>
    <row r="5833" spans="1:1" x14ac:dyDescent="0.25">
      <c r="A5833" s="22"/>
    </row>
    <row r="5834" spans="1:1" x14ac:dyDescent="0.25">
      <c r="A5834" s="22"/>
    </row>
    <row r="5835" spans="1:1" x14ac:dyDescent="0.25">
      <c r="A5835" s="22"/>
    </row>
    <row r="5836" spans="1:1" x14ac:dyDescent="0.25">
      <c r="A5836" s="22"/>
    </row>
    <row r="5837" spans="1:1" x14ac:dyDescent="0.25">
      <c r="A5837" s="22"/>
    </row>
    <row r="5838" spans="1:1" x14ac:dyDescent="0.25">
      <c r="A5838" s="22"/>
    </row>
    <row r="5839" spans="1:1" x14ac:dyDescent="0.25">
      <c r="A5839" s="22"/>
    </row>
    <row r="5840" spans="1:1" x14ac:dyDescent="0.25">
      <c r="A5840" s="22"/>
    </row>
    <row r="5841" spans="1:1" x14ac:dyDescent="0.25">
      <c r="A5841" s="22"/>
    </row>
    <row r="5842" spans="1:1" x14ac:dyDescent="0.25">
      <c r="A5842" s="22"/>
    </row>
    <row r="5843" spans="1:1" x14ac:dyDescent="0.25">
      <c r="A5843" s="22"/>
    </row>
    <row r="5844" spans="1:1" x14ac:dyDescent="0.25">
      <c r="A5844" s="22"/>
    </row>
    <row r="5845" spans="1:1" x14ac:dyDescent="0.25">
      <c r="A5845" s="22"/>
    </row>
    <row r="5846" spans="1:1" x14ac:dyDescent="0.25">
      <c r="A5846" s="22"/>
    </row>
    <row r="5847" spans="1:1" x14ac:dyDescent="0.25">
      <c r="A5847" s="22"/>
    </row>
    <row r="5848" spans="1:1" x14ac:dyDescent="0.25">
      <c r="A5848" s="22"/>
    </row>
    <row r="5849" spans="1:1" x14ac:dyDescent="0.25">
      <c r="A5849" s="22"/>
    </row>
    <row r="5850" spans="1:1" x14ac:dyDescent="0.25">
      <c r="A5850" s="22"/>
    </row>
    <row r="5851" spans="1:1" x14ac:dyDescent="0.25">
      <c r="A5851" s="22"/>
    </row>
    <row r="5852" spans="1:1" x14ac:dyDescent="0.25">
      <c r="A5852" s="22"/>
    </row>
    <row r="5853" spans="1:1" x14ac:dyDescent="0.25">
      <c r="A5853" s="22"/>
    </row>
    <row r="5854" spans="1:1" x14ac:dyDescent="0.25">
      <c r="A5854" s="22"/>
    </row>
    <row r="5855" spans="1:1" x14ac:dyDescent="0.25">
      <c r="A5855" s="22"/>
    </row>
    <row r="5856" spans="1:1" x14ac:dyDescent="0.25">
      <c r="A5856" s="22"/>
    </row>
    <row r="5857" spans="1:1" x14ac:dyDescent="0.25">
      <c r="A5857" s="22"/>
    </row>
    <row r="5858" spans="1:1" x14ac:dyDescent="0.25">
      <c r="A5858" s="22"/>
    </row>
    <row r="5859" spans="1:1" x14ac:dyDescent="0.25">
      <c r="A5859" s="22"/>
    </row>
    <row r="5860" spans="1:1" x14ac:dyDescent="0.25">
      <c r="A5860" s="22"/>
    </row>
    <row r="5861" spans="1:1" x14ac:dyDescent="0.25">
      <c r="A5861" s="22"/>
    </row>
    <row r="5862" spans="1:1" x14ac:dyDescent="0.25">
      <c r="A5862" s="22"/>
    </row>
    <row r="5863" spans="1:1" x14ac:dyDescent="0.25">
      <c r="A5863" s="22"/>
    </row>
    <row r="5864" spans="1:1" x14ac:dyDescent="0.25">
      <c r="A5864" s="22"/>
    </row>
    <row r="5865" spans="1:1" x14ac:dyDescent="0.25">
      <c r="A5865" s="22"/>
    </row>
    <row r="5866" spans="1:1" x14ac:dyDescent="0.25">
      <c r="A5866" s="22"/>
    </row>
    <row r="5867" spans="1:1" x14ac:dyDescent="0.25">
      <c r="A5867" s="22"/>
    </row>
    <row r="5868" spans="1:1" x14ac:dyDescent="0.25">
      <c r="A5868" s="22"/>
    </row>
    <row r="5869" spans="1:1" x14ac:dyDescent="0.25">
      <c r="A5869" s="22"/>
    </row>
    <row r="5870" spans="1:1" x14ac:dyDescent="0.25">
      <c r="A5870" s="22"/>
    </row>
    <row r="5871" spans="1:1" x14ac:dyDescent="0.25">
      <c r="A5871" s="22"/>
    </row>
    <row r="5872" spans="1:1" x14ac:dyDescent="0.25">
      <c r="A5872" s="22"/>
    </row>
    <row r="5873" spans="1:1" x14ac:dyDescent="0.25">
      <c r="A5873" s="22"/>
    </row>
    <row r="5874" spans="1:1" x14ac:dyDescent="0.25">
      <c r="A5874" s="22"/>
    </row>
    <row r="5875" spans="1:1" x14ac:dyDescent="0.25">
      <c r="A5875" s="22"/>
    </row>
    <row r="5876" spans="1:1" x14ac:dyDescent="0.25">
      <c r="A5876" s="22"/>
    </row>
    <row r="5877" spans="1:1" x14ac:dyDescent="0.25">
      <c r="A5877" s="22"/>
    </row>
    <row r="5878" spans="1:1" x14ac:dyDescent="0.25">
      <c r="A5878" s="22"/>
    </row>
    <row r="5879" spans="1:1" x14ac:dyDescent="0.25">
      <c r="A5879" s="22"/>
    </row>
    <row r="5880" spans="1:1" x14ac:dyDescent="0.25">
      <c r="A5880" s="22"/>
    </row>
    <row r="5881" spans="1:1" x14ac:dyDescent="0.25">
      <c r="A5881" s="22"/>
    </row>
    <row r="5882" spans="1:1" x14ac:dyDescent="0.25">
      <c r="A5882" s="22"/>
    </row>
    <row r="5883" spans="1:1" x14ac:dyDescent="0.25">
      <c r="A5883" s="22"/>
    </row>
    <row r="5884" spans="1:1" x14ac:dyDescent="0.25">
      <c r="A5884" s="22"/>
    </row>
    <row r="5885" spans="1:1" x14ac:dyDescent="0.25">
      <c r="A5885" s="22"/>
    </row>
    <row r="5886" spans="1:1" x14ac:dyDescent="0.25">
      <c r="A5886" s="22"/>
    </row>
    <row r="5887" spans="1:1" x14ac:dyDescent="0.25">
      <c r="A5887" s="22"/>
    </row>
    <row r="5888" spans="1:1" x14ac:dyDescent="0.25">
      <c r="A5888" s="22"/>
    </row>
    <row r="5889" spans="1:1" x14ac:dyDescent="0.25">
      <c r="A5889" s="22"/>
    </row>
    <row r="5890" spans="1:1" x14ac:dyDescent="0.25">
      <c r="A5890" s="22"/>
    </row>
    <row r="5891" spans="1:1" x14ac:dyDescent="0.25">
      <c r="A5891" s="22"/>
    </row>
    <row r="5892" spans="1:1" x14ac:dyDescent="0.25">
      <c r="A5892" s="22"/>
    </row>
    <row r="5893" spans="1:1" x14ac:dyDescent="0.25">
      <c r="A5893" s="22"/>
    </row>
    <row r="5894" spans="1:1" x14ac:dyDescent="0.25">
      <c r="A5894" s="22"/>
    </row>
    <row r="5895" spans="1:1" x14ac:dyDescent="0.25">
      <c r="A5895" s="22"/>
    </row>
    <row r="5896" spans="1:1" x14ac:dyDescent="0.25">
      <c r="A5896" s="22"/>
    </row>
    <row r="5897" spans="1:1" x14ac:dyDescent="0.25">
      <c r="A5897" s="22"/>
    </row>
    <row r="5898" spans="1:1" x14ac:dyDescent="0.25">
      <c r="A5898" s="22"/>
    </row>
    <row r="5899" spans="1:1" x14ac:dyDescent="0.25">
      <c r="A5899" s="22"/>
    </row>
    <row r="5900" spans="1:1" x14ac:dyDescent="0.25">
      <c r="A5900" s="22"/>
    </row>
    <row r="5901" spans="1:1" x14ac:dyDescent="0.25">
      <c r="A5901" s="22"/>
    </row>
    <row r="5902" spans="1:1" x14ac:dyDescent="0.25">
      <c r="A5902" s="22"/>
    </row>
    <row r="5903" spans="1:1" x14ac:dyDescent="0.25">
      <c r="A5903" s="22"/>
    </row>
    <row r="5904" spans="1:1" x14ac:dyDescent="0.25">
      <c r="A5904" s="22"/>
    </row>
    <row r="5905" spans="1:1" x14ac:dyDescent="0.25">
      <c r="A5905" s="22"/>
    </row>
    <row r="5906" spans="1:1" x14ac:dyDescent="0.25">
      <c r="A5906" s="22"/>
    </row>
    <row r="5907" spans="1:1" x14ac:dyDescent="0.25">
      <c r="A5907" s="22"/>
    </row>
    <row r="5908" spans="1:1" x14ac:dyDescent="0.25">
      <c r="A5908" s="22"/>
    </row>
    <row r="5909" spans="1:1" x14ac:dyDescent="0.25">
      <c r="A5909" s="22"/>
    </row>
    <row r="5910" spans="1:1" x14ac:dyDescent="0.25">
      <c r="A5910" s="22"/>
    </row>
    <row r="5911" spans="1:1" x14ac:dyDescent="0.25">
      <c r="A5911" s="22"/>
    </row>
    <row r="5912" spans="1:1" x14ac:dyDescent="0.25">
      <c r="A5912" s="22"/>
    </row>
    <row r="5913" spans="1:1" x14ac:dyDescent="0.25">
      <c r="A5913" s="22"/>
    </row>
    <row r="5914" spans="1:1" x14ac:dyDescent="0.25">
      <c r="A5914" s="22"/>
    </row>
    <row r="5915" spans="1:1" x14ac:dyDescent="0.25">
      <c r="A5915" s="22"/>
    </row>
    <row r="5916" spans="1:1" x14ac:dyDescent="0.25">
      <c r="A5916" s="22"/>
    </row>
    <row r="5917" spans="1:1" x14ac:dyDescent="0.25">
      <c r="A5917" s="22"/>
    </row>
    <row r="5918" spans="1:1" x14ac:dyDescent="0.25">
      <c r="A5918" s="22"/>
    </row>
    <row r="5919" spans="1:1" x14ac:dyDescent="0.25">
      <c r="A5919" s="22"/>
    </row>
    <row r="5920" spans="1:1" x14ac:dyDescent="0.25">
      <c r="A5920" s="22"/>
    </row>
    <row r="5921" spans="1:1" x14ac:dyDescent="0.25">
      <c r="A5921" s="22"/>
    </row>
    <row r="5922" spans="1:1" x14ac:dyDescent="0.25">
      <c r="A5922" s="22"/>
    </row>
    <row r="5923" spans="1:1" x14ac:dyDescent="0.25">
      <c r="A5923" s="22"/>
    </row>
    <row r="5924" spans="1:1" x14ac:dyDescent="0.25">
      <c r="A5924" s="22"/>
    </row>
    <row r="5925" spans="1:1" x14ac:dyDescent="0.25">
      <c r="A5925" s="22"/>
    </row>
    <row r="5926" spans="1:1" x14ac:dyDescent="0.25">
      <c r="A5926" s="22"/>
    </row>
    <row r="5927" spans="1:1" x14ac:dyDescent="0.25">
      <c r="A5927" s="22"/>
    </row>
    <row r="5928" spans="1:1" x14ac:dyDescent="0.25">
      <c r="A5928" s="22"/>
    </row>
    <row r="5929" spans="1:1" x14ac:dyDescent="0.25">
      <c r="A5929" s="22"/>
    </row>
    <row r="5930" spans="1:1" x14ac:dyDescent="0.25">
      <c r="A5930" s="22"/>
    </row>
    <row r="5931" spans="1:1" x14ac:dyDescent="0.25">
      <c r="A5931" s="22"/>
    </row>
    <row r="5932" spans="1:1" x14ac:dyDescent="0.25">
      <c r="A5932" s="22"/>
    </row>
    <row r="5933" spans="1:1" x14ac:dyDescent="0.25">
      <c r="A5933" s="22"/>
    </row>
    <row r="5934" spans="1:1" x14ac:dyDescent="0.25">
      <c r="A5934" s="22"/>
    </row>
    <row r="5935" spans="1:1" x14ac:dyDescent="0.25">
      <c r="A5935" s="22"/>
    </row>
    <row r="5936" spans="1:1" x14ac:dyDescent="0.25">
      <c r="A5936" s="22"/>
    </row>
    <row r="5937" spans="1:1" x14ac:dyDescent="0.25">
      <c r="A5937" s="22"/>
    </row>
    <row r="5938" spans="1:1" x14ac:dyDescent="0.25">
      <c r="A5938" s="22"/>
    </row>
    <row r="5939" spans="1:1" x14ac:dyDescent="0.25">
      <c r="A5939" s="22"/>
    </row>
    <row r="5940" spans="1:1" x14ac:dyDescent="0.25">
      <c r="A5940" s="22"/>
    </row>
    <row r="5941" spans="1:1" x14ac:dyDescent="0.25">
      <c r="A5941" s="22"/>
    </row>
    <row r="5942" spans="1:1" x14ac:dyDescent="0.25">
      <c r="A5942" s="22"/>
    </row>
    <row r="5943" spans="1:1" x14ac:dyDescent="0.25">
      <c r="A5943" s="22"/>
    </row>
    <row r="5944" spans="1:1" x14ac:dyDescent="0.25">
      <c r="A5944" s="22"/>
    </row>
    <row r="5945" spans="1:1" x14ac:dyDescent="0.25">
      <c r="A5945" s="22"/>
    </row>
    <row r="5946" spans="1:1" x14ac:dyDescent="0.25">
      <c r="A5946" s="22"/>
    </row>
    <row r="5947" spans="1:1" x14ac:dyDescent="0.25">
      <c r="A5947" s="22"/>
    </row>
    <row r="5948" spans="1:1" x14ac:dyDescent="0.25">
      <c r="A5948" s="22"/>
    </row>
    <row r="5949" spans="1:1" x14ac:dyDescent="0.25">
      <c r="A5949" s="22"/>
    </row>
    <row r="5950" spans="1:1" x14ac:dyDescent="0.25">
      <c r="A5950" s="22"/>
    </row>
    <row r="5951" spans="1:1" x14ac:dyDescent="0.25">
      <c r="A5951" s="22"/>
    </row>
    <row r="5952" spans="1:1" x14ac:dyDescent="0.25">
      <c r="A5952" s="22"/>
    </row>
    <row r="5953" spans="1:1" x14ac:dyDescent="0.25">
      <c r="A5953" s="22"/>
    </row>
    <row r="5954" spans="1:1" x14ac:dyDescent="0.25">
      <c r="A5954" s="22"/>
    </row>
    <row r="5955" spans="1:1" x14ac:dyDescent="0.25">
      <c r="A5955" s="22"/>
    </row>
    <row r="5956" spans="1:1" x14ac:dyDescent="0.25">
      <c r="A5956" s="22"/>
    </row>
    <row r="5957" spans="1:1" x14ac:dyDescent="0.25">
      <c r="A5957" s="22"/>
    </row>
    <row r="5958" spans="1:1" x14ac:dyDescent="0.25">
      <c r="A5958" s="22"/>
    </row>
    <row r="5959" spans="1:1" x14ac:dyDescent="0.25">
      <c r="A5959" s="22"/>
    </row>
    <row r="5960" spans="1:1" x14ac:dyDescent="0.25">
      <c r="A5960" s="22"/>
    </row>
    <row r="5961" spans="1:1" x14ac:dyDescent="0.25">
      <c r="A5961" s="22"/>
    </row>
    <row r="5962" spans="1:1" x14ac:dyDescent="0.25">
      <c r="A5962" s="22"/>
    </row>
    <row r="5963" spans="1:1" x14ac:dyDescent="0.25">
      <c r="A5963" s="22"/>
    </row>
    <row r="5964" spans="1:1" x14ac:dyDescent="0.25">
      <c r="A5964" s="22"/>
    </row>
    <row r="5965" spans="1:1" x14ac:dyDescent="0.25">
      <c r="A5965" s="22"/>
    </row>
    <row r="5966" spans="1:1" x14ac:dyDescent="0.25">
      <c r="A5966" s="22"/>
    </row>
    <row r="5967" spans="1:1" x14ac:dyDescent="0.25">
      <c r="A5967" s="22"/>
    </row>
    <row r="5968" spans="1:1" x14ac:dyDescent="0.25">
      <c r="A5968" s="22"/>
    </row>
    <row r="5969" spans="1:1" x14ac:dyDescent="0.25">
      <c r="A5969" s="22"/>
    </row>
    <row r="5970" spans="1:1" x14ac:dyDescent="0.25">
      <c r="A5970" s="22"/>
    </row>
    <row r="5971" spans="1:1" x14ac:dyDescent="0.25">
      <c r="A5971" s="22"/>
    </row>
    <row r="5972" spans="1:1" x14ac:dyDescent="0.25">
      <c r="A5972" s="22"/>
    </row>
    <row r="5973" spans="1:1" x14ac:dyDescent="0.25">
      <c r="A5973" s="22"/>
    </row>
    <row r="5974" spans="1:1" x14ac:dyDescent="0.25">
      <c r="A5974" s="22"/>
    </row>
    <row r="5975" spans="1:1" x14ac:dyDescent="0.25">
      <c r="A5975" s="22"/>
    </row>
    <row r="5976" spans="1:1" x14ac:dyDescent="0.25">
      <c r="A5976" s="22"/>
    </row>
    <row r="5977" spans="1:1" x14ac:dyDescent="0.25">
      <c r="A5977" s="22"/>
    </row>
    <row r="5978" spans="1:1" x14ac:dyDescent="0.25">
      <c r="A5978" s="22"/>
    </row>
    <row r="5979" spans="1:1" x14ac:dyDescent="0.25">
      <c r="A5979" s="22"/>
    </row>
    <row r="5980" spans="1:1" x14ac:dyDescent="0.25">
      <c r="A5980" s="22"/>
    </row>
    <row r="5981" spans="1:1" x14ac:dyDescent="0.25">
      <c r="A5981" s="22"/>
    </row>
    <row r="5982" spans="1:1" x14ac:dyDescent="0.25">
      <c r="A5982" s="22"/>
    </row>
    <row r="5983" spans="1:1" x14ac:dyDescent="0.25">
      <c r="A5983" s="22"/>
    </row>
    <row r="5984" spans="1:1" x14ac:dyDescent="0.25">
      <c r="A5984" s="22"/>
    </row>
    <row r="5985" spans="1:1" x14ac:dyDescent="0.25">
      <c r="A5985" s="22"/>
    </row>
    <row r="5986" spans="1:1" x14ac:dyDescent="0.25">
      <c r="A5986" s="22"/>
    </row>
    <row r="5987" spans="1:1" x14ac:dyDescent="0.25">
      <c r="A5987" s="22"/>
    </row>
    <row r="5988" spans="1:1" x14ac:dyDescent="0.25">
      <c r="A5988" s="22"/>
    </row>
    <row r="5989" spans="1:1" x14ac:dyDescent="0.25">
      <c r="A5989" s="22"/>
    </row>
    <row r="5990" spans="1:1" x14ac:dyDescent="0.25">
      <c r="A5990" s="22"/>
    </row>
    <row r="5991" spans="1:1" x14ac:dyDescent="0.25">
      <c r="A5991" s="22"/>
    </row>
    <row r="5992" spans="1:1" x14ac:dyDescent="0.25">
      <c r="A5992" s="22"/>
    </row>
    <row r="5993" spans="1:1" x14ac:dyDescent="0.25">
      <c r="A5993" s="22"/>
    </row>
    <row r="5994" spans="1:1" x14ac:dyDescent="0.25">
      <c r="A5994" s="22"/>
    </row>
    <row r="5995" spans="1:1" x14ac:dyDescent="0.25">
      <c r="A5995" s="22"/>
    </row>
    <row r="5996" spans="1:1" x14ac:dyDescent="0.25">
      <c r="A5996" s="22"/>
    </row>
    <row r="5997" spans="1:1" x14ac:dyDescent="0.25">
      <c r="A5997" s="22"/>
    </row>
    <row r="5998" spans="1:1" x14ac:dyDescent="0.25">
      <c r="A5998" s="22"/>
    </row>
    <row r="5999" spans="1:1" x14ac:dyDescent="0.25">
      <c r="A5999" s="22"/>
    </row>
    <row r="6000" spans="1:1" x14ac:dyDescent="0.25">
      <c r="A6000" s="22"/>
    </row>
    <row r="6001" spans="1:1" x14ac:dyDescent="0.25">
      <c r="A6001" s="22"/>
    </row>
    <row r="6002" spans="1:1" x14ac:dyDescent="0.25">
      <c r="A6002" s="22"/>
    </row>
    <row r="6003" spans="1:1" x14ac:dyDescent="0.25">
      <c r="A6003" s="22"/>
    </row>
    <row r="6004" spans="1:1" x14ac:dyDescent="0.25">
      <c r="A6004" s="22"/>
    </row>
    <row r="6005" spans="1:1" x14ac:dyDescent="0.25">
      <c r="A6005" s="22"/>
    </row>
    <row r="6006" spans="1:1" x14ac:dyDescent="0.25">
      <c r="A6006" s="22"/>
    </row>
    <row r="6007" spans="1:1" x14ac:dyDescent="0.25">
      <c r="A6007" s="22"/>
    </row>
    <row r="6008" spans="1:1" x14ac:dyDescent="0.25">
      <c r="A6008" s="22"/>
    </row>
    <row r="6009" spans="1:1" x14ac:dyDescent="0.25">
      <c r="A6009" s="22"/>
    </row>
    <row r="6010" spans="1:1" x14ac:dyDescent="0.25">
      <c r="A6010" s="22"/>
    </row>
    <row r="6011" spans="1:1" x14ac:dyDescent="0.25">
      <c r="A6011" s="22"/>
    </row>
    <row r="6012" spans="1:1" x14ac:dyDescent="0.25">
      <c r="A6012" s="22"/>
    </row>
    <row r="6013" spans="1:1" x14ac:dyDescent="0.25">
      <c r="A6013" s="22"/>
    </row>
    <row r="6014" spans="1:1" x14ac:dyDescent="0.25">
      <c r="A6014" s="22"/>
    </row>
    <row r="6015" spans="1:1" x14ac:dyDescent="0.25">
      <c r="A6015" s="22"/>
    </row>
    <row r="6016" spans="1:1" x14ac:dyDescent="0.25">
      <c r="A6016" s="22"/>
    </row>
    <row r="6017" spans="1:1" x14ac:dyDescent="0.25">
      <c r="A6017" s="22"/>
    </row>
    <row r="6018" spans="1:1" x14ac:dyDescent="0.25">
      <c r="A6018" s="22"/>
    </row>
    <row r="6019" spans="1:1" x14ac:dyDescent="0.25">
      <c r="A6019" s="22"/>
    </row>
    <row r="6020" spans="1:1" x14ac:dyDescent="0.25">
      <c r="A6020" s="22"/>
    </row>
    <row r="6021" spans="1:1" x14ac:dyDescent="0.25">
      <c r="A6021" s="22"/>
    </row>
    <row r="6022" spans="1:1" x14ac:dyDescent="0.25">
      <c r="A6022" s="22"/>
    </row>
    <row r="6023" spans="1:1" x14ac:dyDescent="0.25">
      <c r="A6023" s="22"/>
    </row>
    <row r="6024" spans="1:1" x14ac:dyDescent="0.25">
      <c r="A6024" s="22"/>
    </row>
    <row r="6025" spans="1:1" x14ac:dyDescent="0.25">
      <c r="A6025" s="22"/>
    </row>
    <row r="6026" spans="1:1" x14ac:dyDescent="0.25">
      <c r="A6026" s="22"/>
    </row>
    <row r="6027" spans="1:1" x14ac:dyDescent="0.25">
      <c r="A6027" s="22"/>
    </row>
    <row r="6028" spans="1:1" x14ac:dyDescent="0.25">
      <c r="A6028" s="22"/>
    </row>
    <row r="6029" spans="1:1" x14ac:dyDescent="0.25">
      <c r="A6029" s="22"/>
    </row>
    <row r="6030" spans="1:1" x14ac:dyDescent="0.25">
      <c r="A6030" s="22"/>
    </row>
    <row r="6031" spans="1:1" x14ac:dyDescent="0.25">
      <c r="A6031" s="22"/>
    </row>
    <row r="6032" spans="1:1" x14ac:dyDescent="0.25">
      <c r="A6032" s="22"/>
    </row>
    <row r="6033" spans="1:1" x14ac:dyDescent="0.25">
      <c r="A6033" s="22"/>
    </row>
    <row r="6034" spans="1:1" x14ac:dyDescent="0.25">
      <c r="A6034" s="22"/>
    </row>
    <row r="6035" spans="1:1" x14ac:dyDescent="0.25">
      <c r="A6035" s="22"/>
    </row>
    <row r="6036" spans="1:1" x14ac:dyDescent="0.25">
      <c r="A6036" s="22"/>
    </row>
    <row r="6037" spans="1:1" x14ac:dyDescent="0.25">
      <c r="A6037" s="22"/>
    </row>
    <row r="6038" spans="1:1" x14ac:dyDescent="0.25">
      <c r="A6038" s="22"/>
    </row>
    <row r="6039" spans="1:1" x14ac:dyDescent="0.25">
      <c r="A6039" s="22"/>
    </row>
    <row r="6040" spans="1:1" x14ac:dyDescent="0.25">
      <c r="A6040" s="22"/>
    </row>
    <row r="6041" spans="1:1" x14ac:dyDescent="0.25">
      <c r="A6041" s="22"/>
    </row>
    <row r="6042" spans="1:1" x14ac:dyDescent="0.25">
      <c r="A6042" s="22"/>
    </row>
    <row r="6043" spans="1:1" x14ac:dyDescent="0.25">
      <c r="A6043" s="22"/>
    </row>
    <row r="6044" spans="1:1" x14ac:dyDescent="0.25">
      <c r="A6044" s="22"/>
    </row>
    <row r="6045" spans="1:1" x14ac:dyDescent="0.25">
      <c r="A6045" s="22"/>
    </row>
    <row r="6046" spans="1:1" x14ac:dyDescent="0.25">
      <c r="A6046" s="22"/>
    </row>
    <row r="6047" spans="1:1" x14ac:dyDescent="0.25">
      <c r="A6047" s="22"/>
    </row>
    <row r="6048" spans="1:1" x14ac:dyDescent="0.25">
      <c r="A6048" s="22"/>
    </row>
    <row r="6049" spans="1:1" x14ac:dyDescent="0.25">
      <c r="A6049" s="22"/>
    </row>
    <row r="6050" spans="1:1" x14ac:dyDescent="0.25">
      <c r="A6050" s="22"/>
    </row>
    <row r="6051" spans="1:1" x14ac:dyDescent="0.25">
      <c r="A6051" s="22"/>
    </row>
    <row r="6052" spans="1:1" x14ac:dyDescent="0.25">
      <c r="A6052" s="22"/>
    </row>
    <row r="6053" spans="1:1" x14ac:dyDescent="0.25">
      <c r="A6053" s="22"/>
    </row>
    <row r="6054" spans="1:1" x14ac:dyDescent="0.25">
      <c r="A6054" s="22"/>
    </row>
    <row r="6055" spans="1:1" x14ac:dyDescent="0.25">
      <c r="A6055" s="22"/>
    </row>
    <row r="6056" spans="1:1" x14ac:dyDescent="0.25">
      <c r="A6056" s="22"/>
    </row>
    <row r="6057" spans="1:1" x14ac:dyDescent="0.25">
      <c r="A6057" s="22"/>
    </row>
    <row r="6058" spans="1:1" x14ac:dyDescent="0.25">
      <c r="A6058" s="22"/>
    </row>
    <row r="6059" spans="1:1" x14ac:dyDescent="0.25">
      <c r="A6059" s="22"/>
    </row>
    <row r="6060" spans="1:1" x14ac:dyDescent="0.25">
      <c r="A6060" s="22"/>
    </row>
    <row r="6061" spans="1:1" x14ac:dyDescent="0.25">
      <c r="A6061" s="22"/>
    </row>
    <row r="6062" spans="1:1" x14ac:dyDescent="0.25">
      <c r="A6062" s="22"/>
    </row>
    <row r="6063" spans="1:1" x14ac:dyDescent="0.25">
      <c r="A6063" s="22"/>
    </row>
    <row r="6064" spans="1:1" x14ac:dyDescent="0.25">
      <c r="A6064" s="22"/>
    </row>
    <row r="6065" spans="1:1" x14ac:dyDescent="0.25">
      <c r="A6065" s="22"/>
    </row>
    <row r="6066" spans="1:1" x14ac:dyDescent="0.25">
      <c r="A6066" s="22"/>
    </row>
    <row r="6067" spans="1:1" x14ac:dyDescent="0.25">
      <c r="A6067" s="22"/>
    </row>
    <row r="6068" spans="1:1" x14ac:dyDescent="0.25">
      <c r="A6068" s="22"/>
    </row>
    <row r="6069" spans="1:1" x14ac:dyDescent="0.25">
      <c r="A6069" s="22"/>
    </row>
    <row r="6070" spans="1:1" x14ac:dyDescent="0.25">
      <c r="A6070" s="22"/>
    </row>
    <row r="6071" spans="1:1" x14ac:dyDescent="0.25">
      <c r="A6071" s="22"/>
    </row>
    <row r="6072" spans="1:1" x14ac:dyDescent="0.25">
      <c r="A6072" s="22"/>
    </row>
    <row r="6073" spans="1:1" x14ac:dyDescent="0.25">
      <c r="A6073" s="22"/>
    </row>
    <row r="6074" spans="1:1" x14ac:dyDescent="0.25">
      <c r="A6074" s="22"/>
    </row>
    <row r="6075" spans="1:1" x14ac:dyDescent="0.25">
      <c r="A6075" s="22"/>
    </row>
    <row r="6076" spans="1:1" x14ac:dyDescent="0.25">
      <c r="A6076" s="22"/>
    </row>
    <row r="6077" spans="1:1" x14ac:dyDescent="0.25">
      <c r="A6077" s="22"/>
    </row>
    <row r="6078" spans="1:1" x14ac:dyDescent="0.25">
      <c r="A6078" s="22"/>
    </row>
    <row r="6079" spans="1:1" x14ac:dyDescent="0.25">
      <c r="A6079" s="22"/>
    </row>
    <row r="6080" spans="1:1" x14ac:dyDescent="0.25">
      <c r="A6080" s="22"/>
    </row>
    <row r="6081" spans="1:1" x14ac:dyDescent="0.25">
      <c r="A6081" s="22"/>
    </row>
    <row r="6082" spans="1:1" x14ac:dyDescent="0.25">
      <c r="A6082" s="22"/>
    </row>
    <row r="6083" spans="1:1" x14ac:dyDescent="0.25">
      <c r="A6083" s="22"/>
    </row>
    <row r="6084" spans="1:1" x14ac:dyDescent="0.25">
      <c r="A6084" s="22"/>
    </row>
    <row r="6085" spans="1:1" x14ac:dyDescent="0.25">
      <c r="A6085" s="22"/>
    </row>
    <row r="6086" spans="1:1" x14ac:dyDescent="0.25">
      <c r="A6086" s="22"/>
    </row>
    <row r="6087" spans="1:1" x14ac:dyDescent="0.25">
      <c r="A6087" s="22"/>
    </row>
    <row r="6088" spans="1:1" x14ac:dyDescent="0.25">
      <c r="A6088" s="22"/>
    </row>
    <row r="6089" spans="1:1" x14ac:dyDescent="0.25">
      <c r="A6089" s="22"/>
    </row>
    <row r="6090" spans="1:1" x14ac:dyDescent="0.25">
      <c r="A6090" s="22"/>
    </row>
    <row r="6091" spans="1:1" x14ac:dyDescent="0.25">
      <c r="A6091" s="22"/>
    </row>
    <row r="6092" spans="1:1" x14ac:dyDescent="0.25">
      <c r="A6092" s="22"/>
    </row>
    <row r="6093" spans="1:1" x14ac:dyDescent="0.25">
      <c r="A6093" s="22"/>
    </row>
    <row r="6094" spans="1:1" x14ac:dyDescent="0.25">
      <c r="A6094" s="22"/>
    </row>
    <row r="6095" spans="1:1" x14ac:dyDescent="0.25">
      <c r="A6095" s="22"/>
    </row>
    <row r="6096" spans="1:1" x14ac:dyDescent="0.25">
      <c r="A6096" s="22"/>
    </row>
    <row r="6097" spans="1:1" x14ac:dyDescent="0.25">
      <c r="A6097" s="22"/>
    </row>
    <row r="6098" spans="1:1" x14ac:dyDescent="0.25">
      <c r="A6098" s="22"/>
    </row>
    <row r="6099" spans="1:1" x14ac:dyDescent="0.25">
      <c r="A6099" s="22"/>
    </row>
    <row r="6100" spans="1:1" x14ac:dyDescent="0.25">
      <c r="A6100" s="22"/>
    </row>
    <row r="6101" spans="1:1" x14ac:dyDescent="0.25">
      <c r="A6101" s="22"/>
    </row>
    <row r="6102" spans="1:1" x14ac:dyDescent="0.25">
      <c r="A6102" s="22"/>
    </row>
    <row r="6103" spans="1:1" x14ac:dyDescent="0.25">
      <c r="A6103" s="22"/>
    </row>
    <row r="6104" spans="1:1" x14ac:dyDescent="0.25">
      <c r="A6104" s="22"/>
    </row>
    <row r="6105" spans="1:1" x14ac:dyDescent="0.25">
      <c r="A6105" s="22"/>
    </row>
    <row r="6106" spans="1:1" x14ac:dyDescent="0.25">
      <c r="A6106" s="22"/>
    </row>
    <row r="6107" spans="1:1" x14ac:dyDescent="0.25">
      <c r="A6107" s="22"/>
    </row>
    <row r="6108" spans="1:1" x14ac:dyDescent="0.25">
      <c r="A6108" s="22"/>
    </row>
    <row r="6109" spans="1:1" x14ac:dyDescent="0.25">
      <c r="A6109" s="22"/>
    </row>
    <row r="6110" spans="1:1" x14ac:dyDescent="0.25">
      <c r="A6110" s="22"/>
    </row>
    <row r="6111" spans="1:1" x14ac:dyDescent="0.25">
      <c r="A6111" s="22"/>
    </row>
    <row r="6112" spans="1:1" x14ac:dyDescent="0.25">
      <c r="A6112" s="22"/>
    </row>
    <row r="6113" spans="1:1" x14ac:dyDescent="0.25">
      <c r="A6113" s="22"/>
    </row>
    <row r="6114" spans="1:1" x14ac:dyDescent="0.25">
      <c r="A6114" s="22"/>
    </row>
    <row r="6115" spans="1:1" x14ac:dyDescent="0.25">
      <c r="A6115" s="22"/>
    </row>
    <row r="6116" spans="1:1" x14ac:dyDescent="0.25">
      <c r="A6116" s="22"/>
    </row>
    <row r="6117" spans="1:1" x14ac:dyDescent="0.25">
      <c r="A6117" s="22"/>
    </row>
    <row r="6118" spans="1:1" x14ac:dyDescent="0.25">
      <c r="A6118" s="22"/>
    </row>
    <row r="6119" spans="1:1" x14ac:dyDescent="0.25">
      <c r="A6119" s="22"/>
    </row>
    <row r="6120" spans="1:1" x14ac:dyDescent="0.25">
      <c r="A6120" s="22"/>
    </row>
    <row r="6121" spans="1:1" x14ac:dyDescent="0.25">
      <c r="A6121" s="22"/>
    </row>
    <row r="6122" spans="1:1" x14ac:dyDescent="0.25">
      <c r="A6122" s="22"/>
    </row>
    <row r="6123" spans="1:1" x14ac:dyDescent="0.25">
      <c r="A6123" s="22"/>
    </row>
    <row r="6124" spans="1:1" x14ac:dyDescent="0.25">
      <c r="A6124" s="22"/>
    </row>
    <row r="6125" spans="1:1" x14ac:dyDescent="0.25">
      <c r="A6125" s="22"/>
    </row>
    <row r="6126" spans="1:1" x14ac:dyDescent="0.25">
      <c r="A6126" s="22"/>
    </row>
    <row r="6127" spans="1:1" x14ac:dyDescent="0.25">
      <c r="A6127" s="22"/>
    </row>
    <row r="6128" spans="1:1" x14ac:dyDescent="0.25">
      <c r="A6128" s="22"/>
    </row>
    <row r="6129" spans="1:1" x14ac:dyDescent="0.25">
      <c r="A6129" s="22"/>
    </row>
    <row r="6130" spans="1:1" x14ac:dyDescent="0.25">
      <c r="A6130" s="22"/>
    </row>
    <row r="6131" spans="1:1" x14ac:dyDescent="0.25">
      <c r="A6131" s="22"/>
    </row>
    <row r="6132" spans="1:1" x14ac:dyDescent="0.25">
      <c r="A6132" s="22"/>
    </row>
    <row r="6133" spans="1:1" x14ac:dyDescent="0.25">
      <c r="A6133" s="22"/>
    </row>
    <row r="6134" spans="1:1" x14ac:dyDescent="0.25">
      <c r="A6134" s="22"/>
    </row>
    <row r="6135" spans="1:1" x14ac:dyDescent="0.25">
      <c r="A6135" s="22"/>
    </row>
    <row r="6136" spans="1:1" x14ac:dyDescent="0.25">
      <c r="A6136" s="22"/>
    </row>
    <row r="6137" spans="1:1" x14ac:dyDescent="0.25">
      <c r="A6137" s="22"/>
    </row>
    <row r="6138" spans="1:1" x14ac:dyDescent="0.25">
      <c r="A6138" s="22"/>
    </row>
    <row r="6139" spans="1:1" x14ac:dyDescent="0.25">
      <c r="A6139" s="22"/>
    </row>
    <row r="6140" spans="1:1" x14ac:dyDescent="0.25">
      <c r="A6140" s="22"/>
    </row>
    <row r="6141" spans="1:1" x14ac:dyDescent="0.25">
      <c r="A6141" s="22"/>
    </row>
    <row r="6142" spans="1:1" x14ac:dyDescent="0.25">
      <c r="A6142" s="22"/>
    </row>
    <row r="6143" spans="1:1" x14ac:dyDescent="0.25">
      <c r="A6143" s="22"/>
    </row>
    <row r="6144" spans="1:1" x14ac:dyDescent="0.25">
      <c r="A6144" s="22"/>
    </row>
    <row r="6145" spans="1:1" x14ac:dyDescent="0.25">
      <c r="A6145" s="22"/>
    </row>
    <row r="6146" spans="1:1" x14ac:dyDescent="0.25">
      <c r="A6146" s="22"/>
    </row>
    <row r="6147" spans="1:1" x14ac:dyDescent="0.25">
      <c r="A6147" s="22"/>
    </row>
    <row r="6148" spans="1:1" x14ac:dyDescent="0.25">
      <c r="A6148" s="22"/>
    </row>
    <row r="6149" spans="1:1" x14ac:dyDescent="0.25">
      <c r="A6149" s="22"/>
    </row>
    <row r="6150" spans="1:1" x14ac:dyDescent="0.25">
      <c r="A6150" s="22"/>
    </row>
    <row r="6151" spans="1:1" x14ac:dyDescent="0.25">
      <c r="A6151" s="22"/>
    </row>
    <row r="6152" spans="1:1" x14ac:dyDescent="0.25">
      <c r="A6152" s="22"/>
    </row>
    <row r="6153" spans="1:1" x14ac:dyDescent="0.25">
      <c r="A6153" s="22"/>
    </row>
    <row r="6154" spans="1:1" x14ac:dyDescent="0.25">
      <c r="A6154" s="22"/>
    </row>
    <row r="6155" spans="1:1" x14ac:dyDescent="0.25">
      <c r="A6155" s="22"/>
    </row>
    <row r="6156" spans="1:1" x14ac:dyDescent="0.25">
      <c r="A6156" s="22"/>
    </row>
    <row r="6157" spans="1:1" x14ac:dyDescent="0.25">
      <c r="A6157" s="22"/>
    </row>
    <row r="6158" spans="1:1" x14ac:dyDescent="0.25">
      <c r="A6158" s="22"/>
    </row>
    <row r="6159" spans="1:1" x14ac:dyDescent="0.25">
      <c r="A6159" s="22"/>
    </row>
    <row r="6160" spans="1:1" x14ac:dyDescent="0.25">
      <c r="A6160" s="22"/>
    </row>
    <row r="6161" spans="1:1" x14ac:dyDescent="0.25">
      <c r="A6161" s="22"/>
    </row>
    <row r="6162" spans="1:1" x14ac:dyDescent="0.25">
      <c r="A6162" s="22"/>
    </row>
    <row r="6163" spans="1:1" x14ac:dyDescent="0.25">
      <c r="A6163" s="22"/>
    </row>
    <row r="6164" spans="1:1" x14ac:dyDescent="0.25">
      <c r="A6164" s="22"/>
    </row>
    <row r="6165" spans="1:1" x14ac:dyDescent="0.25">
      <c r="A6165" s="22"/>
    </row>
    <row r="6166" spans="1:1" x14ac:dyDescent="0.25">
      <c r="A6166" s="22"/>
    </row>
    <row r="6167" spans="1:1" x14ac:dyDescent="0.25">
      <c r="A6167" s="22"/>
    </row>
    <row r="6168" spans="1:1" x14ac:dyDescent="0.25">
      <c r="A6168" s="22"/>
    </row>
    <row r="6169" spans="1:1" x14ac:dyDescent="0.25">
      <c r="A6169" s="22"/>
    </row>
    <row r="6170" spans="1:1" x14ac:dyDescent="0.25">
      <c r="A6170" s="22"/>
    </row>
    <row r="6171" spans="1:1" x14ac:dyDescent="0.25">
      <c r="A6171" s="22"/>
    </row>
    <row r="6172" spans="1:1" x14ac:dyDescent="0.25">
      <c r="A6172" s="22"/>
    </row>
    <row r="6173" spans="1:1" x14ac:dyDescent="0.25">
      <c r="A6173" s="22"/>
    </row>
    <row r="6174" spans="1:1" x14ac:dyDescent="0.25">
      <c r="A6174" s="22"/>
    </row>
    <row r="6175" spans="1:1" x14ac:dyDescent="0.25">
      <c r="A6175" s="22"/>
    </row>
    <row r="6176" spans="1:1" x14ac:dyDescent="0.25">
      <c r="A6176" s="22"/>
    </row>
    <row r="6177" spans="1:1" x14ac:dyDescent="0.25">
      <c r="A6177" s="22"/>
    </row>
    <row r="6178" spans="1:1" x14ac:dyDescent="0.25">
      <c r="A6178" s="22"/>
    </row>
    <row r="6179" spans="1:1" x14ac:dyDescent="0.25">
      <c r="A6179" s="22"/>
    </row>
    <row r="6180" spans="1:1" x14ac:dyDescent="0.25">
      <c r="A6180" s="22"/>
    </row>
    <row r="6181" spans="1:1" x14ac:dyDescent="0.25">
      <c r="A6181" s="22"/>
    </row>
    <row r="6182" spans="1:1" x14ac:dyDescent="0.25">
      <c r="A6182" s="22"/>
    </row>
    <row r="6183" spans="1:1" x14ac:dyDescent="0.25">
      <c r="A6183" s="22"/>
    </row>
    <row r="6184" spans="1:1" x14ac:dyDescent="0.25">
      <c r="A6184" s="22"/>
    </row>
    <row r="6185" spans="1:1" x14ac:dyDescent="0.25">
      <c r="A6185" s="22"/>
    </row>
    <row r="6186" spans="1:1" x14ac:dyDescent="0.25">
      <c r="A6186" s="22"/>
    </row>
    <row r="6187" spans="1:1" x14ac:dyDescent="0.25">
      <c r="A6187" s="22"/>
    </row>
    <row r="6188" spans="1:1" x14ac:dyDescent="0.25">
      <c r="A6188" s="22"/>
    </row>
    <row r="6189" spans="1:1" x14ac:dyDescent="0.25">
      <c r="A6189" s="22"/>
    </row>
    <row r="6190" spans="1:1" x14ac:dyDescent="0.25">
      <c r="A6190" s="22"/>
    </row>
    <row r="6191" spans="1:1" x14ac:dyDescent="0.25">
      <c r="A6191" s="22"/>
    </row>
    <row r="6192" spans="1:1" x14ac:dyDescent="0.25">
      <c r="A6192" s="22"/>
    </row>
    <row r="6193" spans="1:1" x14ac:dyDescent="0.25">
      <c r="A6193" s="22"/>
    </row>
    <row r="6194" spans="1:1" x14ac:dyDescent="0.25">
      <c r="A6194" s="22"/>
    </row>
    <row r="6195" spans="1:1" x14ac:dyDescent="0.25">
      <c r="A6195" s="22"/>
    </row>
    <row r="6196" spans="1:1" x14ac:dyDescent="0.25">
      <c r="A6196" s="22"/>
    </row>
    <row r="6197" spans="1:1" x14ac:dyDescent="0.25">
      <c r="A6197" s="22"/>
    </row>
    <row r="6198" spans="1:1" x14ac:dyDescent="0.25">
      <c r="A6198" s="22"/>
    </row>
    <row r="6199" spans="1:1" x14ac:dyDescent="0.25">
      <c r="A6199" s="22"/>
    </row>
    <row r="6200" spans="1:1" x14ac:dyDescent="0.25">
      <c r="A6200" s="22"/>
    </row>
    <row r="6201" spans="1:1" x14ac:dyDescent="0.25">
      <c r="A6201" s="22"/>
    </row>
    <row r="6202" spans="1:1" x14ac:dyDescent="0.25">
      <c r="A6202" s="22"/>
    </row>
    <row r="6203" spans="1:1" x14ac:dyDescent="0.25">
      <c r="A6203" s="22"/>
    </row>
    <row r="6204" spans="1:1" x14ac:dyDescent="0.25">
      <c r="A6204" s="22"/>
    </row>
    <row r="6205" spans="1:1" x14ac:dyDescent="0.25">
      <c r="A6205" s="22"/>
    </row>
    <row r="6206" spans="1:1" x14ac:dyDescent="0.25">
      <c r="A6206" s="22"/>
    </row>
    <row r="6207" spans="1:1" x14ac:dyDescent="0.25">
      <c r="A6207" s="22"/>
    </row>
    <row r="6208" spans="1:1" x14ac:dyDescent="0.25">
      <c r="A6208" s="22"/>
    </row>
    <row r="6209" spans="1:1" x14ac:dyDescent="0.25">
      <c r="A6209" s="22"/>
    </row>
    <row r="6210" spans="1:1" x14ac:dyDescent="0.25">
      <c r="A6210" s="22"/>
    </row>
    <row r="6211" spans="1:1" x14ac:dyDescent="0.25">
      <c r="A6211" s="22"/>
    </row>
    <row r="6212" spans="1:1" x14ac:dyDescent="0.25">
      <c r="A6212" s="22"/>
    </row>
    <row r="6213" spans="1:1" x14ac:dyDescent="0.25">
      <c r="A6213" s="22"/>
    </row>
    <row r="6214" spans="1:1" x14ac:dyDescent="0.25">
      <c r="A6214" s="22"/>
    </row>
    <row r="6215" spans="1:1" x14ac:dyDescent="0.25">
      <c r="A6215" s="22"/>
    </row>
    <row r="6216" spans="1:1" x14ac:dyDescent="0.25">
      <c r="A6216" s="22"/>
    </row>
    <row r="6217" spans="1:1" x14ac:dyDescent="0.25">
      <c r="A6217" s="22"/>
    </row>
    <row r="6218" spans="1:1" x14ac:dyDescent="0.25">
      <c r="A6218" s="22"/>
    </row>
    <row r="6219" spans="1:1" x14ac:dyDescent="0.25">
      <c r="A6219" s="22"/>
    </row>
    <row r="6220" spans="1:1" x14ac:dyDescent="0.25">
      <c r="A6220" s="22"/>
    </row>
    <row r="6221" spans="1:1" x14ac:dyDescent="0.25">
      <c r="A6221" s="22"/>
    </row>
    <row r="6222" spans="1:1" x14ac:dyDescent="0.25">
      <c r="A6222" s="22"/>
    </row>
    <row r="6223" spans="1:1" x14ac:dyDescent="0.25">
      <c r="A6223" s="22"/>
    </row>
    <row r="6224" spans="1:1" x14ac:dyDescent="0.25">
      <c r="A6224" s="22"/>
    </row>
    <row r="6225" spans="1:1" x14ac:dyDescent="0.25">
      <c r="A6225" s="22"/>
    </row>
    <row r="6226" spans="1:1" x14ac:dyDescent="0.25">
      <c r="A6226" s="22"/>
    </row>
    <row r="6227" spans="1:1" x14ac:dyDescent="0.25">
      <c r="A6227" s="22"/>
    </row>
    <row r="6228" spans="1:1" x14ac:dyDescent="0.25">
      <c r="A6228" s="22"/>
    </row>
    <row r="6229" spans="1:1" x14ac:dyDescent="0.25">
      <c r="A6229" s="22"/>
    </row>
    <row r="6230" spans="1:1" x14ac:dyDescent="0.25">
      <c r="A6230" s="22"/>
    </row>
    <row r="6231" spans="1:1" x14ac:dyDescent="0.25">
      <c r="A6231" s="22"/>
    </row>
    <row r="6232" spans="1:1" x14ac:dyDescent="0.25">
      <c r="A6232" s="22"/>
    </row>
    <row r="6233" spans="1:1" x14ac:dyDescent="0.25">
      <c r="A6233" s="22"/>
    </row>
    <row r="6234" spans="1:1" x14ac:dyDescent="0.25">
      <c r="A6234" s="22"/>
    </row>
    <row r="6235" spans="1:1" x14ac:dyDescent="0.25">
      <c r="A6235" s="22"/>
    </row>
    <row r="6236" spans="1:1" x14ac:dyDescent="0.25">
      <c r="A6236" s="22"/>
    </row>
    <row r="6237" spans="1:1" x14ac:dyDescent="0.25">
      <c r="A6237" s="22"/>
    </row>
    <row r="6238" spans="1:1" x14ac:dyDescent="0.25">
      <c r="A6238" s="22"/>
    </row>
    <row r="6239" spans="1:1" x14ac:dyDescent="0.25">
      <c r="A6239" s="22"/>
    </row>
    <row r="6240" spans="1:1" x14ac:dyDescent="0.25">
      <c r="A6240" s="22"/>
    </row>
    <row r="6241" spans="1:1" x14ac:dyDescent="0.25">
      <c r="A6241" s="22"/>
    </row>
    <row r="6242" spans="1:1" x14ac:dyDescent="0.25">
      <c r="A6242" s="22"/>
    </row>
    <row r="6243" spans="1:1" x14ac:dyDescent="0.25">
      <c r="A6243" s="22"/>
    </row>
    <row r="6244" spans="1:1" x14ac:dyDescent="0.25">
      <c r="A6244" s="22"/>
    </row>
    <row r="6245" spans="1:1" x14ac:dyDescent="0.25">
      <c r="A6245" s="22"/>
    </row>
    <row r="6246" spans="1:1" x14ac:dyDescent="0.25">
      <c r="A6246" s="22"/>
    </row>
    <row r="6247" spans="1:1" x14ac:dyDescent="0.25">
      <c r="A6247" s="22"/>
    </row>
    <row r="6248" spans="1:1" x14ac:dyDescent="0.25">
      <c r="A6248" s="22"/>
    </row>
    <row r="6249" spans="1:1" x14ac:dyDescent="0.25">
      <c r="A6249" s="22"/>
    </row>
    <row r="6250" spans="1:1" x14ac:dyDescent="0.25">
      <c r="A6250" s="22"/>
    </row>
    <row r="6251" spans="1:1" x14ac:dyDescent="0.25">
      <c r="A6251" s="22"/>
    </row>
    <row r="6252" spans="1:1" x14ac:dyDescent="0.25">
      <c r="A6252" s="22"/>
    </row>
    <row r="6253" spans="1:1" x14ac:dyDescent="0.25">
      <c r="A6253" s="22"/>
    </row>
    <row r="6254" spans="1:1" x14ac:dyDescent="0.25">
      <c r="A6254" s="22"/>
    </row>
    <row r="6255" spans="1:1" x14ac:dyDescent="0.25">
      <c r="A6255" s="22"/>
    </row>
    <row r="6256" spans="1:1" x14ac:dyDescent="0.25">
      <c r="A6256" s="22"/>
    </row>
    <row r="6257" spans="1:1" x14ac:dyDescent="0.25">
      <c r="A6257" s="22"/>
    </row>
    <row r="6258" spans="1:1" x14ac:dyDescent="0.25">
      <c r="A6258" s="22"/>
    </row>
    <row r="6259" spans="1:1" x14ac:dyDescent="0.25">
      <c r="A6259" s="22"/>
    </row>
    <row r="6260" spans="1:1" x14ac:dyDescent="0.25">
      <c r="A6260" s="22"/>
    </row>
    <row r="6261" spans="1:1" x14ac:dyDescent="0.25">
      <c r="A6261" s="22"/>
    </row>
    <row r="6262" spans="1:1" x14ac:dyDescent="0.25">
      <c r="A6262" s="22"/>
    </row>
    <row r="6263" spans="1:1" x14ac:dyDescent="0.25">
      <c r="A6263" s="22"/>
    </row>
    <row r="6264" spans="1:1" x14ac:dyDescent="0.25">
      <c r="A6264" s="22"/>
    </row>
    <row r="6265" spans="1:1" x14ac:dyDescent="0.25">
      <c r="A6265" s="22"/>
    </row>
    <row r="6266" spans="1:1" x14ac:dyDescent="0.25">
      <c r="A6266" s="22"/>
    </row>
    <row r="6267" spans="1:1" x14ac:dyDescent="0.25">
      <c r="A6267" s="22"/>
    </row>
    <row r="6268" spans="1:1" x14ac:dyDescent="0.25">
      <c r="A6268" s="22"/>
    </row>
    <row r="6269" spans="1:1" x14ac:dyDescent="0.25">
      <c r="A6269" s="22"/>
    </row>
    <row r="6270" spans="1:1" x14ac:dyDescent="0.25">
      <c r="A6270" s="22"/>
    </row>
    <row r="6271" spans="1:1" x14ac:dyDescent="0.25">
      <c r="A6271" s="22"/>
    </row>
    <row r="6272" spans="1:1" x14ac:dyDescent="0.25">
      <c r="A6272" s="22"/>
    </row>
    <row r="6273" spans="1:1" x14ac:dyDescent="0.25">
      <c r="A6273" s="22"/>
    </row>
    <row r="6274" spans="1:1" x14ac:dyDescent="0.25">
      <c r="A6274" s="22"/>
    </row>
    <row r="6275" spans="1:1" x14ac:dyDescent="0.25">
      <c r="A6275" s="22"/>
    </row>
    <row r="6276" spans="1:1" x14ac:dyDescent="0.25">
      <c r="A6276" s="22"/>
    </row>
    <row r="6277" spans="1:1" x14ac:dyDescent="0.25">
      <c r="A6277" s="22"/>
    </row>
    <row r="6278" spans="1:1" x14ac:dyDescent="0.25">
      <c r="A6278" s="22"/>
    </row>
    <row r="6279" spans="1:1" x14ac:dyDescent="0.25">
      <c r="A6279" s="22"/>
    </row>
    <row r="6280" spans="1:1" x14ac:dyDescent="0.25">
      <c r="A6280" s="22"/>
    </row>
    <row r="6281" spans="1:1" x14ac:dyDescent="0.25">
      <c r="A6281" s="22"/>
    </row>
    <row r="6282" spans="1:1" x14ac:dyDescent="0.25">
      <c r="A6282" s="22"/>
    </row>
    <row r="6283" spans="1:1" x14ac:dyDescent="0.25">
      <c r="A6283" s="22"/>
    </row>
    <row r="6284" spans="1:1" x14ac:dyDescent="0.25">
      <c r="A6284" s="22"/>
    </row>
    <row r="6285" spans="1:1" x14ac:dyDescent="0.25">
      <c r="A6285" s="22"/>
    </row>
    <row r="6286" spans="1:1" x14ac:dyDescent="0.25">
      <c r="A6286" s="22"/>
    </row>
    <row r="6287" spans="1:1" x14ac:dyDescent="0.25">
      <c r="A6287" s="22"/>
    </row>
    <row r="6288" spans="1:1" x14ac:dyDescent="0.25">
      <c r="A6288" s="22"/>
    </row>
    <row r="6289" spans="1:1" x14ac:dyDescent="0.25">
      <c r="A6289" s="22"/>
    </row>
    <row r="6290" spans="1:1" x14ac:dyDescent="0.25">
      <c r="A6290" s="22"/>
    </row>
    <row r="6291" spans="1:1" x14ac:dyDescent="0.25">
      <c r="A6291" s="22"/>
    </row>
    <row r="6292" spans="1:1" x14ac:dyDescent="0.25">
      <c r="A6292" s="22"/>
    </row>
    <row r="6293" spans="1:1" x14ac:dyDescent="0.25">
      <c r="A6293" s="22"/>
    </row>
    <row r="6294" spans="1:1" x14ac:dyDescent="0.25">
      <c r="A6294" s="22"/>
    </row>
    <row r="6295" spans="1:1" x14ac:dyDescent="0.25">
      <c r="A6295" s="22"/>
    </row>
    <row r="6296" spans="1:1" x14ac:dyDescent="0.25">
      <c r="A6296" s="22"/>
    </row>
    <row r="6297" spans="1:1" x14ac:dyDescent="0.25">
      <c r="A6297" s="22"/>
    </row>
    <row r="6298" spans="1:1" x14ac:dyDescent="0.25">
      <c r="A6298" s="22"/>
    </row>
    <row r="6299" spans="1:1" x14ac:dyDescent="0.25">
      <c r="A6299" s="22"/>
    </row>
    <row r="6300" spans="1:1" x14ac:dyDescent="0.25">
      <c r="A6300" s="22"/>
    </row>
    <row r="6301" spans="1:1" x14ac:dyDescent="0.25">
      <c r="A6301" s="22"/>
    </row>
    <row r="6302" spans="1:1" x14ac:dyDescent="0.25">
      <c r="A6302" s="22"/>
    </row>
    <row r="6303" spans="1:1" x14ac:dyDescent="0.25">
      <c r="A6303" s="22"/>
    </row>
    <row r="6304" spans="1:1" x14ac:dyDescent="0.25">
      <c r="A6304" s="22"/>
    </row>
    <row r="6305" spans="1:1" x14ac:dyDescent="0.25">
      <c r="A6305" s="22"/>
    </row>
    <row r="6306" spans="1:1" x14ac:dyDescent="0.25">
      <c r="A6306" s="22"/>
    </row>
    <row r="6307" spans="1:1" x14ac:dyDescent="0.25">
      <c r="A6307" s="22"/>
    </row>
    <row r="6308" spans="1:1" x14ac:dyDescent="0.25">
      <c r="A6308" s="22"/>
    </row>
    <row r="6309" spans="1:1" x14ac:dyDescent="0.25">
      <c r="A6309" s="22"/>
    </row>
    <row r="6310" spans="1:1" x14ac:dyDescent="0.25">
      <c r="A6310" s="22"/>
    </row>
    <row r="6311" spans="1:1" x14ac:dyDescent="0.25">
      <c r="A6311" s="22"/>
    </row>
    <row r="6312" spans="1:1" x14ac:dyDescent="0.25">
      <c r="A6312" s="22"/>
    </row>
    <row r="6313" spans="1:1" x14ac:dyDescent="0.25">
      <c r="A6313" s="22"/>
    </row>
    <row r="6314" spans="1:1" x14ac:dyDescent="0.25">
      <c r="A6314" s="22"/>
    </row>
    <row r="6315" spans="1:1" x14ac:dyDescent="0.25">
      <c r="A6315" s="22"/>
    </row>
    <row r="6316" spans="1:1" x14ac:dyDescent="0.25">
      <c r="A6316" s="22"/>
    </row>
    <row r="6317" spans="1:1" x14ac:dyDescent="0.25">
      <c r="A6317" s="22"/>
    </row>
    <row r="6318" spans="1:1" x14ac:dyDescent="0.25">
      <c r="A6318" s="22"/>
    </row>
    <row r="6319" spans="1:1" x14ac:dyDescent="0.25">
      <c r="A6319" s="22"/>
    </row>
    <row r="6320" spans="1:1" x14ac:dyDescent="0.25">
      <c r="A6320" s="22"/>
    </row>
    <row r="6321" spans="1:1" x14ac:dyDescent="0.25">
      <c r="A6321" s="22"/>
    </row>
    <row r="6322" spans="1:1" x14ac:dyDescent="0.25">
      <c r="A6322" s="22"/>
    </row>
    <row r="6323" spans="1:1" x14ac:dyDescent="0.25">
      <c r="A6323" s="22"/>
    </row>
    <row r="6324" spans="1:1" x14ac:dyDescent="0.25">
      <c r="A6324" s="22"/>
    </row>
    <row r="6325" spans="1:1" x14ac:dyDescent="0.25">
      <c r="A6325" s="22"/>
    </row>
    <row r="6326" spans="1:1" x14ac:dyDescent="0.25">
      <c r="A6326" s="22"/>
    </row>
    <row r="6327" spans="1:1" x14ac:dyDescent="0.25">
      <c r="A6327" s="22"/>
    </row>
    <row r="6328" spans="1:1" x14ac:dyDescent="0.25">
      <c r="A6328" s="22"/>
    </row>
    <row r="6329" spans="1:1" x14ac:dyDescent="0.25">
      <c r="A6329" s="22"/>
    </row>
    <row r="6330" spans="1:1" x14ac:dyDescent="0.25">
      <c r="A6330" s="22"/>
    </row>
    <row r="6331" spans="1:1" x14ac:dyDescent="0.25">
      <c r="A6331" s="22"/>
    </row>
    <row r="6332" spans="1:1" x14ac:dyDescent="0.25">
      <c r="A6332" s="22"/>
    </row>
    <row r="6333" spans="1:1" x14ac:dyDescent="0.25">
      <c r="A6333" s="22"/>
    </row>
    <row r="6334" spans="1:1" x14ac:dyDescent="0.25">
      <c r="A6334" s="22"/>
    </row>
    <row r="6335" spans="1:1" x14ac:dyDescent="0.25">
      <c r="A6335" s="22"/>
    </row>
    <row r="6336" spans="1:1" x14ac:dyDescent="0.25">
      <c r="A6336" s="22"/>
    </row>
    <row r="6337" spans="1:1" x14ac:dyDescent="0.25">
      <c r="A6337" s="22"/>
    </row>
    <row r="6338" spans="1:1" x14ac:dyDescent="0.25">
      <c r="A6338" s="22"/>
    </row>
    <row r="6339" spans="1:1" x14ac:dyDescent="0.25">
      <c r="A6339" s="22"/>
    </row>
    <row r="6340" spans="1:1" x14ac:dyDescent="0.25">
      <c r="A6340" s="22"/>
    </row>
    <row r="6341" spans="1:1" x14ac:dyDescent="0.25">
      <c r="A6341" s="22"/>
    </row>
    <row r="6342" spans="1:1" x14ac:dyDescent="0.25">
      <c r="A6342" s="22"/>
    </row>
    <row r="6343" spans="1:1" x14ac:dyDescent="0.25">
      <c r="A6343" s="22"/>
    </row>
    <row r="6344" spans="1:1" x14ac:dyDescent="0.25">
      <c r="A6344" s="22"/>
    </row>
    <row r="6345" spans="1:1" x14ac:dyDescent="0.25">
      <c r="A6345" s="22"/>
    </row>
    <row r="6346" spans="1:1" x14ac:dyDescent="0.25">
      <c r="A6346" s="22"/>
    </row>
    <row r="6347" spans="1:1" x14ac:dyDescent="0.25">
      <c r="A6347" s="22"/>
    </row>
    <row r="6348" spans="1:1" x14ac:dyDescent="0.25">
      <c r="A6348" s="22"/>
    </row>
    <row r="6349" spans="1:1" x14ac:dyDescent="0.25">
      <c r="A6349" s="22"/>
    </row>
    <row r="6350" spans="1:1" x14ac:dyDescent="0.25">
      <c r="A6350" s="22"/>
    </row>
    <row r="6351" spans="1:1" x14ac:dyDescent="0.25">
      <c r="A6351" s="22"/>
    </row>
    <row r="6352" spans="1:1" x14ac:dyDescent="0.25">
      <c r="A6352" s="22"/>
    </row>
    <row r="6353" spans="1:1" x14ac:dyDescent="0.25">
      <c r="A6353" s="22"/>
    </row>
    <row r="6354" spans="1:1" x14ac:dyDescent="0.25">
      <c r="A6354" s="22"/>
    </row>
    <row r="6355" spans="1:1" x14ac:dyDescent="0.25">
      <c r="A6355" s="22"/>
    </row>
    <row r="6356" spans="1:1" x14ac:dyDescent="0.25">
      <c r="A6356" s="22"/>
    </row>
    <row r="6357" spans="1:1" x14ac:dyDescent="0.25">
      <c r="A6357" s="22"/>
    </row>
    <row r="6358" spans="1:1" x14ac:dyDescent="0.25">
      <c r="A6358" s="22"/>
    </row>
    <row r="6359" spans="1:1" x14ac:dyDescent="0.25">
      <c r="A6359" s="22"/>
    </row>
    <row r="6360" spans="1:1" x14ac:dyDescent="0.25">
      <c r="A6360" s="22"/>
    </row>
    <row r="6361" spans="1:1" x14ac:dyDescent="0.25">
      <c r="A6361" s="22"/>
    </row>
    <row r="6362" spans="1:1" x14ac:dyDescent="0.25">
      <c r="A6362" s="22"/>
    </row>
    <row r="6363" spans="1:1" x14ac:dyDescent="0.25">
      <c r="A6363" s="22"/>
    </row>
    <row r="6364" spans="1:1" x14ac:dyDescent="0.25">
      <c r="A6364" s="22"/>
    </row>
    <row r="6365" spans="1:1" x14ac:dyDescent="0.25">
      <c r="A6365" s="22"/>
    </row>
    <row r="6366" spans="1:1" x14ac:dyDescent="0.25">
      <c r="A6366" s="22"/>
    </row>
    <row r="6367" spans="1:1" x14ac:dyDescent="0.25">
      <c r="A6367" s="22"/>
    </row>
    <row r="6368" spans="1:1" x14ac:dyDescent="0.25">
      <c r="A6368" s="22"/>
    </row>
    <row r="6369" spans="1:1" x14ac:dyDescent="0.25">
      <c r="A6369" s="22"/>
    </row>
    <row r="6370" spans="1:1" x14ac:dyDescent="0.25">
      <c r="A6370" s="22"/>
    </row>
    <row r="6371" spans="1:1" x14ac:dyDescent="0.25">
      <c r="A6371" s="22"/>
    </row>
    <row r="6372" spans="1:1" x14ac:dyDescent="0.25">
      <c r="A6372" s="22"/>
    </row>
    <row r="6373" spans="1:1" x14ac:dyDescent="0.25">
      <c r="A6373" s="22"/>
    </row>
    <row r="6374" spans="1:1" x14ac:dyDescent="0.25">
      <c r="A6374" s="22"/>
    </row>
    <row r="6375" spans="1:1" x14ac:dyDescent="0.25">
      <c r="A6375" s="22"/>
    </row>
    <row r="6376" spans="1:1" x14ac:dyDescent="0.25">
      <c r="A6376" s="22"/>
    </row>
    <row r="6377" spans="1:1" x14ac:dyDescent="0.25">
      <c r="A6377" s="22"/>
    </row>
    <row r="6378" spans="1:1" x14ac:dyDescent="0.25">
      <c r="A6378" s="22"/>
    </row>
    <row r="6379" spans="1:1" x14ac:dyDescent="0.25">
      <c r="A6379" s="22"/>
    </row>
    <row r="6380" spans="1:1" x14ac:dyDescent="0.25">
      <c r="A6380" s="22"/>
    </row>
    <row r="6381" spans="1:1" x14ac:dyDescent="0.25">
      <c r="A6381" s="22"/>
    </row>
    <row r="6382" spans="1:1" x14ac:dyDescent="0.25">
      <c r="A6382" s="22"/>
    </row>
    <row r="6383" spans="1:1" x14ac:dyDescent="0.25">
      <c r="A6383" s="22"/>
    </row>
    <row r="6384" spans="1:1" x14ac:dyDescent="0.25">
      <c r="A6384" s="22"/>
    </row>
    <row r="6385" spans="1:1" x14ac:dyDescent="0.25">
      <c r="A6385" s="22"/>
    </row>
    <row r="6386" spans="1:1" x14ac:dyDescent="0.25">
      <c r="A6386" s="22"/>
    </row>
    <row r="6387" spans="1:1" x14ac:dyDescent="0.25">
      <c r="A6387" s="22"/>
    </row>
    <row r="6388" spans="1:1" x14ac:dyDescent="0.25">
      <c r="A6388" s="22"/>
    </row>
    <row r="6389" spans="1:1" x14ac:dyDescent="0.25">
      <c r="A6389" s="22"/>
    </row>
    <row r="6390" spans="1:1" x14ac:dyDescent="0.25">
      <c r="A6390" s="22"/>
    </row>
    <row r="6391" spans="1:1" x14ac:dyDescent="0.25">
      <c r="A6391" s="22"/>
    </row>
    <row r="6392" spans="1:1" x14ac:dyDescent="0.25">
      <c r="A6392" s="22"/>
    </row>
    <row r="6393" spans="1:1" x14ac:dyDescent="0.25">
      <c r="A6393" s="22"/>
    </row>
    <row r="6394" spans="1:1" x14ac:dyDescent="0.25">
      <c r="A6394" s="22"/>
    </row>
    <row r="6395" spans="1:1" x14ac:dyDescent="0.25">
      <c r="A6395" s="22"/>
    </row>
    <row r="6396" spans="1:1" x14ac:dyDescent="0.25">
      <c r="A6396" s="22"/>
    </row>
    <row r="6397" spans="1:1" x14ac:dyDescent="0.25">
      <c r="A6397" s="22"/>
    </row>
    <row r="6398" spans="1:1" x14ac:dyDescent="0.25">
      <c r="A6398" s="22"/>
    </row>
    <row r="6399" spans="1:1" x14ac:dyDescent="0.25">
      <c r="A6399" s="22"/>
    </row>
    <row r="6400" spans="1:1" x14ac:dyDescent="0.25">
      <c r="A6400" s="22"/>
    </row>
    <row r="6401" spans="1:1" x14ac:dyDescent="0.25">
      <c r="A6401" s="22"/>
    </row>
    <row r="6402" spans="1:1" x14ac:dyDescent="0.25">
      <c r="A6402" s="22"/>
    </row>
    <row r="6403" spans="1:1" x14ac:dyDescent="0.25">
      <c r="A6403" s="22"/>
    </row>
    <row r="6404" spans="1:1" x14ac:dyDescent="0.25">
      <c r="A6404" s="22"/>
    </row>
    <row r="6405" spans="1:1" x14ac:dyDescent="0.25">
      <c r="A6405" s="22"/>
    </row>
    <row r="6406" spans="1:1" x14ac:dyDescent="0.25">
      <c r="A6406" s="22"/>
    </row>
    <row r="6407" spans="1:1" x14ac:dyDescent="0.25">
      <c r="A6407" s="22"/>
    </row>
    <row r="6408" spans="1:1" x14ac:dyDescent="0.25">
      <c r="A6408" s="22"/>
    </row>
    <row r="6409" spans="1:1" x14ac:dyDescent="0.25">
      <c r="A6409" s="22"/>
    </row>
    <row r="6410" spans="1:1" x14ac:dyDescent="0.25">
      <c r="A6410" s="22"/>
    </row>
    <row r="6411" spans="1:1" x14ac:dyDescent="0.25">
      <c r="A6411" s="22"/>
    </row>
    <row r="6412" spans="1:1" x14ac:dyDescent="0.25">
      <c r="A6412" s="22"/>
    </row>
    <row r="6413" spans="1:1" x14ac:dyDescent="0.25">
      <c r="A6413" s="22"/>
    </row>
    <row r="6414" spans="1:1" x14ac:dyDescent="0.25">
      <c r="A6414" s="22"/>
    </row>
    <row r="6415" spans="1:1" x14ac:dyDescent="0.25">
      <c r="A6415" s="22"/>
    </row>
    <row r="6416" spans="1:1" x14ac:dyDescent="0.25">
      <c r="A6416" s="22"/>
    </row>
    <row r="6417" spans="1:1" x14ac:dyDescent="0.25">
      <c r="A6417" s="22"/>
    </row>
    <row r="6418" spans="1:1" x14ac:dyDescent="0.25">
      <c r="A6418" s="22"/>
    </row>
    <row r="6419" spans="1:1" x14ac:dyDescent="0.25">
      <c r="A6419" s="22"/>
    </row>
    <row r="6420" spans="1:1" x14ac:dyDescent="0.25">
      <c r="A6420" s="22"/>
    </row>
    <row r="6421" spans="1:1" x14ac:dyDescent="0.25">
      <c r="A6421" s="22"/>
    </row>
    <row r="6422" spans="1:1" x14ac:dyDescent="0.25">
      <c r="A6422" s="22"/>
    </row>
    <row r="6423" spans="1:1" x14ac:dyDescent="0.25">
      <c r="A6423" s="22"/>
    </row>
    <row r="6424" spans="1:1" x14ac:dyDescent="0.25">
      <c r="A6424" s="22"/>
    </row>
    <row r="6425" spans="1:1" x14ac:dyDescent="0.25">
      <c r="A6425" s="22"/>
    </row>
    <row r="6426" spans="1:1" x14ac:dyDescent="0.25">
      <c r="A6426" s="22"/>
    </row>
    <row r="6427" spans="1:1" x14ac:dyDescent="0.25">
      <c r="A6427" s="22"/>
    </row>
    <row r="6428" spans="1:1" x14ac:dyDescent="0.25">
      <c r="A6428" s="22"/>
    </row>
    <row r="6429" spans="1:1" x14ac:dyDescent="0.25">
      <c r="A6429" s="22"/>
    </row>
    <row r="6430" spans="1:1" x14ac:dyDescent="0.25">
      <c r="A6430" s="22"/>
    </row>
    <row r="6431" spans="1:1" x14ac:dyDescent="0.25">
      <c r="A6431" s="22"/>
    </row>
    <row r="6432" spans="1:1" x14ac:dyDescent="0.25">
      <c r="A6432" s="22"/>
    </row>
    <row r="6433" spans="1:1" x14ac:dyDescent="0.25">
      <c r="A6433" s="22"/>
    </row>
    <row r="6434" spans="1:1" x14ac:dyDescent="0.25">
      <c r="A6434" s="22"/>
    </row>
    <row r="6435" spans="1:1" x14ac:dyDescent="0.25">
      <c r="A6435" s="22"/>
    </row>
    <row r="6436" spans="1:1" x14ac:dyDescent="0.25">
      <c r="A6436" s="22"/>
    </row>
    <row r="6437" spans="1:1" x14ac:dyDescent="0.25">
      <c r="A6437" s="22"/>
    </row>
    <row r="6438" spans="1:1" x14ac:dyDescent="0.25">
      <c r="A6438" s="22"/>
    </row>
    <row r="6439" spans="1:1" x14ac:dyDescent="0.25">
      <c r="A6439" s="22"/>
    </row>
    <row r="6440" spans="1:1" x14ac:dyDescent="0.25">
      <c r="A6440" s="22"/>
    </row>
    <row r="6441" spans="1:1" x14ac:dyDescent="0.25">
      <c r="A6441" s="22"/>
    </row>
    <row r="6442" spans="1:1" x14ac:dyDescent="0.25">
      <c r="A6442" s="22"/>
    </row>
    <row r="6443" spans="1:1" x14ac:dyDescent="0.25">
      <c r="A6443" s="22"/>
    </row>
    <row r="6444" spans="1:1" x14ac:dyDescent="0.25">
      <c r="A6444" s="22"/>
    </row>
    <row r="6445" spans="1:1" x14ac:dyDescent="0.25">
      <c r="A6445" s="22"/>
    </row>
    <row r="6446" spans="1:1" x14ac:dyDescent="0.25">
      <c r="A6446" s="22"/>
    </row>
    <row r="6447" spans="1:1" x14ac:dyDescent="0.25">
      <c r="A6447" s="22"/>
    </row>
    <row r="6448" spans="1:1" x14ac:dyDescent="0.25">
      <c r="A6448" s="22"/>
    </row>
    <row r="6449" spans="1:1" x14ac:dyDescent="0.25">
      <c r="A6449" s="22"/>
    </row>
    <row r="6450" spans="1:1" x14ac:dyDescent="0.25">
      <c r="A6450" s="22"/>
    </row>
    <row r="6451" spans="1:1" x14ac:dyDescent="0.25">
      <c r="A6451" s="22"/>
    </row>
    <row r="6452" spans="1:1" x14ac:dyDescent="0.25">
      <c r="A6452" s="22"/>
    </row>
    <row r="6453" spans="1:1" x14ac:dyDescent="0.25">
      <c r="A6453" s="22"/>
    </row>
    <row r="6454" spans="1:1" x14ac:dyDescent="0.25">
      <c r="A6454" s="22"/>
    </row>
    <row r="6455" spans="1:1" x14ac:dyDescent="0.25">
      <c r="A6455" s="22"/>
    </row>
    <row r="6456" spans="1:1" x14ac:dyDescent="0.25">
      <c r="A6456" s="22"/>
    </row>
    <row r="6457" spans="1:1" x14ac:dyDescent="0.25">
      <c r="A6457" s="22"/>
    </row>
    <row r="6458" spans="1:1" x14ac:dyDescent="0.25">
      <c r="A6458" s="22"/>
    </row>
    <row r="6459" spans="1:1" x14ac:dyDescent="0.25">
      <c r="A6459" s="22"/>
    </row>
    <row r="6460" spans="1:1" x14ac:dyDescent="0.25">
      <c r="A6460" s="22"/>
    </row>
    <row r="6461" spans="1:1" x14ac:dyDescent="0.25">
      <c r="A6461" s="22"/>
    </row>
    <row r="6462" spans="1:1" x14ac:dyDescent="0.25">
      <c r="A6462" s="22"/>
    </row>
    <row r="6463" spans="1:1" x14ac:dyDescent="0.25">
      <c r="A6463" s="22"/>
    </row>
    <row r="6464" spans="1:1" x14ac:dyDescent="0.25">
      <c r="A6464" s="22"/>
    </row>
    <row r="6465" spans="1:1" x14ac:dyDescent="0.25">
      <c r="A6465" s="22"/>
    </row>
    <row r="6466" spans="1:1" x14ac:dyDescent="0.25">
      <c r="A6466" s="22"/>
    </row>
    <row r="6467" spans="1:1" x14ac:dyDescent="0.25">
      <c r="A6467" s="22"/>
    </row>
    <row r="6468" spans="1:1" x14ac:dyDescent="0.25">
      <c r="A6468" s="22"/>
    </row>
    <row r="6469" spans="1:1" x14ac:dyDescent="0.25">
      <c r="A6469" s="22"/>
    </row>
    <row r="6470" spans="1:1" x14ac:dyDescent="0.25">
      <c r="A6470" s="22"/>
    </row>
    <row r="6471" spans="1:1" x14ac:dyDescent="0.25">
      <c r="A6471" s="22"/>
    </row>
    <row r="6472" spans="1:1" x14ac:dyDescent="0.25">
      <c r="A6472" s="22"/>
    </row>
    <row r="6473" spans="1:1" x14ac:dyDescent="0.25">
      <c r="A6473" s="22"/>
    </row>
    <row r="6474" spans="1:1" x14ac:dyDescent="0.25">
      <c r="A6474" s="22"/>
    </row>
    <row r="6475" spans="1:1" x14ac:dyDescent="0.25">
      <c r="A6475" s="22"/>
    </row>
    <row r="6476" spans="1:1" x14ac:dyDescent="0.25">
      <c r="A6476" s="22"/>
    </row>
    <row r="6477" spans="1:1" x14ac:dyDescent="0.25">
      <c r="A6477" s="22"/>
    </row>
    <row r="6478" spans="1:1" x14ac:dyDescent="0.25">
      <c r="A6478" s="22"/>
    </row>
    <row r="6479" spans="1:1" x14ac:dyDescent="0.25">
      <c r="A6479" s="22"/>
    </row>
    <row r="6480" spans="1:1" x14ac:dyDescent="0.25">
      <c r="A6480" s="22"/>
    </row>
    <row r="6481" spans="1:1" x14ac:dyDescent="0.25">
      <c r="A6481" s="22"/>
    </row>
    <row r="6482" spans="1:1" x14ac:dyDescent="0.25">
      <c r="A6482" s="22"/>
    </row>
    <row r="6483" spans="1:1" x14ac:dyDescent="0.25">
      <c r="A6483" s="22"/>
    </row>
    <row r="6484" spans="1:1" x14ac:dyDescent="0.25">
      <c r="A6484" s="22"/>
    </row>
    <row r="6485" spans="1:1" x14ac:dyDescent="0.25">
      <c r="A6485" s="22"/>
    </row>
    <row r="6486" spans="1:1" x14ac:dyDescent="0.25">
      <c r="A6486" s="22"/>
    </row>
    <row r="6487" spans="1:1" x14ac:dyDescent="0.25">
      <c r="A6487" s="22"/>
    </row>
    <row r="6488" spans="1:1" x14ac:dyDescent="0.25">
      <c r="A6488" s="22"/>
    </row>
    <row r="6489" spans="1:1" x14ac:dyDescent="0.25">
      <c r="A6489" s="22"/>
    </row>
    <row r="6490" spans="1:1" x14ac:dyDescent="0.25">
      <c r="A6490" s="22"/>
    </row>
    <row r="6491" spans="1:1" x14ac:dyDescent="0.25">
      <c r="A6491" s="22"/>
    </row>
    <row r="6492" spans="1:1" x14ac:dyDescent="0.25">
      <c r="A6492" s="22"/>
    </row>
    <row r="6493" spans="1:1" x14ac:dyDescent="0.25">
      <c r="A6493" s="22"/>
    </row>
    <row r="6494" spans="1:1" x14ac:dyDescent="0.25">
      <c r="A6494" s="22"/>
    </row>
    <row r="6495" spans="1:1" x14ac:dyDescent="0.25">
      <c r="A6495" s="22"/>
    </row>
    <row r="6496" spans="1:1" x14ac:dyDescent="0.25">
      <c r="A6496" s="22"/>
    </row>
    <row r="6497" spans="1:1" x14ac:dyDescent="0.25">
      <c r="A6497" s="22"/>
    </row>
    <row r="6498" spans="1:1" x14ac:dyDescent="0.25">
      <c r="A6498" s="22"/>
    </row>
    <row r="6499" spans="1:1" x14ac:dyDescent="0.25">
      <c r="A6499" s="22"/>
    </row>
    <row r="6500" spans="1:1" x14ac:dyDescent="0.25">
      <c r="A6500" s="22"/>
    </row>
    <row r="6501" spans="1:1" x14ac:dyDescent="0.25">
      <c r="A6501" s="22"/>
    </row>
    <row r="6502" spans="1:1" x14ac:dyDescent="0.25">
      <c r="A6502" s="22"/>
    </row>
    <row r="6503" spans="1:1" x14ac:dyDescent="0.25">
      <c r="A6503" s="22"/>
    </row>
    <row r="6504" spans="1:1" x14ac:dyDescent="0.25">
      <c r="A6504" s="22"/>
    </row>
    <row r="6505" spans="1:1" x14ac:dyDescent="0.25">
      <c r="A6505" s="22"/>
    </row>
    <row r="6506" spans="1:1" x14ac:dyDescent="0.25">
      <c r="A6506" s="22"/>
    </row>
    <row r="6507" spans="1:1" x14ac:dyDescent="0.25">
      <c r="A6507" s="22"/>
    </row>
    <row r="6508" spans="1:1" x14ac:dyDescent="0.25">
      <c r="A6508" s="22"/>
    </row>
    <row r="6509" spans="1:1" x14ac:dyDescent="0.25">
      <c r="A6509" s="22"/>
    </row>
    <row r="6510" spans="1:1" x14ac:dyDescent="0.25">
      <c r="A6510" s="22"/>
    </row>
    <row r="6511" spans="1:1" x14ac:dyDescent="0.25">
      <c r="A6511" s="22"/>
    </row>
    <row r="6512" spans="1:1" x14ac:dyDescent="0.25">
      <c r="A6512" s="22"/>
    </row>
    <row r="6513" spans="1:1" x14ac:dyDescent="0.25">
      <c r="A6513" s="22"/>
    </row>
    <row r="6514" spans="1:1" x14ac:dyDescent="0.25">
      <c r="A6514" s="22"/>
    </row>
    <row r="6515" spans="1:1" x14ac:dyDescent="0.25">
      <c r="A6515" s="22"/>
    </row>
    <row r="6516" spans="1:1" x14ac:dyDescent="0.25">
      <c r="A6516" s="22"/>
    </row>
    <row r="6517" spans="1:1" x14ac:dyDescent="0.25">
      <c r="A6517" s="22"/>
    </row>
    <row r="6518" spans="1:1" x14ac:dyDescent="0.25">
      <c r="A6518" s="22"/>
    </row>
    <row r="6519" spans="1:1" x14ac:dyDescent="0.25">
      <c r="A6519" s="22"/>
    </row>
    <row r="6520" spans="1:1" x14ac:dyDescent="0.25">
      <c r="A6520" s="22"/>
    </row>
    <row r="6521" spans="1:1" x14ac:dyDescent="0.25">
      <c r="A6521" s="22"/>
    </row>
    <row r="6522" spans="1:1" x14ac:dyDescent="0.25">
      <c r="A6522" s="22"/>
    </row>
    <row r="6523" spans="1:1" x14ac:dyDescent="0.25">
      <c r="A6523" s="22"/>
    </row>
    <row r="6524" spans="1:1" x14ac:dyDescent="0.25">
      <c r="A6524" s="22"/>
    </row>
    <row r="6525" spans="1:1" x14ac:dyDescent="0.25">
      <c r="A6525" s="22"/>
    </row>
    <row r="6526" spans="1:1" x14ac:dyDescent="0.25">
      <c r="A6526" s="22"/>
    </row>
    <row r="6527" spans="1:1" x14ac:dyDescent="0.25">
      <c r="A6527" s="22"/>
    </row>
    <row r="6528" spans="1:1" x14ac:dyDescent="0.25">
      <c r="A6528" s="22"/>
    </row>
    <row r="6529" spans="1:1" x14ac:dyDescent="0.25">
      <c r="A6529" s="22"/>
    </row>
    <row r="6530" spans="1:1" x14ac:dyDescent="0.25">
      <c r="A6530" s="22"/>
    </row>
    <row r="6531" spans="1:1" x14ac:dyDescent="0.25">
      <c r="A6531" s="22"/>
    </row>
    <row r="6532" spans="1:1" x14ac:dyDescent="0.25">
      <c r="A6532" s="22"/>
    </row>
    <row r="6533" spans="1:1" x14ac:dyDescent="0.25">
      <c r="A6533" s="22"/>
    </row>
    <row r="6534" spans="1:1" x14ac:dyDescent="0.25">
      <c r="A6534" s="22"/>
    </row>
    <row r="6535" spans="1:1" x14ac:dyDescent="0.25">
      <c r="A6535" s="22"/>
    </row>
    <row r="6536" spans="1:1" x14ac:dyDescent="0.25">
      <c r="A6536" s="22"/>
    </row>
    <row r="6537" spans="1:1" x14ac:dyDescent="0.25">
      <c r="A6537" s="22"/>
    </row>
    <row r="6538" spans="1:1" x14ac:dyDescent="0.25">
      <c r="A6538" s="22"/>
    </row>
    <row r="6539" spans="1:1" x14ac:dyDescent="0.25">
      <c r="A6539" s="22"/>
    </row>
    <row r="6540" spans="1:1" x14ac:dyDescent="0.25">
      <c r="A6540" s="22"/>
    </row>
    <row r="6541" spans="1:1" x14ac:dyDescent="0.25">
      <c r="A6541" s="22"/>
    </row>
    <row r="6542" spans="1:1" x14ac:dyDescent="0.25">
      <c r="A6542" s="22"/>
    </row>
    <row r="6543" spans="1:1" x14ac:dyDescent="0.25">
      <c r="A6543" s="22"/>
    </row>
    <row r="6544" spans="1:1" x14ac:dyDescent="0.25">
      <c r="A6544" s="22"/>
    </row>
    <row r="6545" spans="1:1" x14ac:dyDescent="0.25">
      <c r="A6545" s="22"/>
    </row>
    <row r="6546" spans="1:1" x14ac:dyDescent="0.25">
      <c r="A6546" s="22"/>
    </row>
    <row r="6547" spans="1:1" x14ac:dyDescent="0.25">
      <c r="A6547" s="22"/>
    </row>
    <row r="6548" spans="1:1" x14ac:dyDescent="0.25">
      <c r="A6548" s="22"/>
    </row>
    <row r="6549" spans="1:1" x14ac:dyDescent="0.25">
      <c r="A6549" s="22"/>
    </row>
    <row r="6550" spans="1:1" x14ac:dyDescent="0.25">
      <c r="A6550" s="22"/>
    </row>
    <row r="6551" spans="1:1" x14ac:dyDescent="0.25">
      <c r="A6551" s="22"/>
    </row>
    <row r="6552" spans="1:1" x14ac:dyDescent="0.25">
      <c r="A6552" s="22"/>
    </row>
    <row r="6553" spans="1:1" x14ac:dyDescent="0.25">
      <c r="A6553" s="22"/>
    </row>
    <row r="6554" spans="1:1" x14ac:dyDescent="0.25">
      <c r="A6554" s="22"/>
    </row>
    <row r="6555" spans="1:1" x14ac:dyDescent="0.25">
      <c r="A6555" s="22"/>
    </row>
    <row r="6556" spans="1:1" x14ac:dyDescent="0.25">
      <c r="A6556" s="22"/>
    </row>
    <row r="6557" spans="1:1" x14ac:dyDescent="0.25">
      <c r="A6557" s="22"/>
    </row>
    <row r="6558" spans="1:1" x14ac:dyDescent="0.25">
      <c r="A6558" s="22"/>
    </row>
    <row r="6559" spans="1:1" x14ac:dyDescent="0.25">
      <c r="A6559" s="22"/>
    </row>
    <row r="6560" spans="1:1" x14ac:dyDescent="0.25">
      <c r="A6560" s="22"/>
    </row>
    <row r="6561" spans="1:1" x14ac:dyDescent="0.25">
      <c r="A6561" s="22"/>
    </row>
    <row r="6562" spans="1:1" x14ac:dyDescent="0.25">
      <c r="A6562" s="22"/>
    </row>
    <row r="6563" spans="1:1" x14ac:dyDescent="0.25">
      <c r="A6563" s="22"/>
    </row>
    <row r="6564" spans="1:1" x14ac:dyDescent="0.25">
      <c r="A6564" s="22"/>
    </row>
    <row r="6565" spans="1:1" x14ac:dyDescent="0.25">
      <c r="A6565" s="22"/>
    </row>
    <row r="6566" spans="1:1" x14ac:dyDescent="0.25">
      <c r="A6566" s="22"/>
    </row>
    <row r="6567" spans="1:1" x14ac:dyDescent="0.25">
      <c r="A6567" s="22"/>
    </row>
    <row r="6568" spans="1:1" x14ac:dyDescent="0.25">
      <c r="A6568" s="22"/>
    </row>
    <row r="6569" spans="1:1" x14ac:dyDescent="0.25">
      <c r="A6569" s="22"/>
    </row>
    <row r="6570" spans="1:1" x14ac:dyDescent="0.25">
      <c r="A6570" s="22"/>
    </row>
    <row r="6571" spans="1:1" x14ac:dyDescent="0.25">
      <c r="A6571" s="22"/>
    </row>
    <row r="6572" spans="1:1" x14ac:dyDescent="0.25">
      <c r="A6572" s="22"/>
    </row>
    <row r="6573" spans="1:1" x14ac:dyDescent="0.25">
      <c r="A6573" s="22"/>
    </row>
    <row r="6574" spans="1:1" x14ac:dyDescent="0.25">
      <c r="A6574" s="22"/>
    </row>
    <row r="6575" spans="1:1" x14ac:dyDescent="0.25">
      <c r="A6575" s="22"/>
    </row>
    <row r="6576" spans="1:1" x14ac:dyDescent="0.25">
      <c r="A6576" s="22"/>
    </row>
    <row r="6577" spans="1:1" x14ac:dyDescent="0.25">
      <c r="A6577" s="22"/>
    </row>
    <row r="6578" spans="1:1" x14ac:dyDescent="0.25">
      <c r="A6578" s="22"/>
    </row>
    <row r="6579" spans="1:1" x14ac:dyDescent="0.25">
      <c r="A6579" s="22"/>
    </row>
    <row r="6580" spans="1:1" x14ac:dyDescent="0.25">
      <c r="A6580" s="22"/>
    </row>
    <row r="6581" spans="1:1" x14ac:dyDescent="0.25">
      <c r="A6581" s="22"/>
    </row>
    <row r="6582" spans="1:1" x14ac:dyDescent="0.25">
      <c r="A6582" s="22"/>
    </row>
    <row r="6583" spans="1:1" x14ac:dyDescent="0.25">
      <c r="A6583" s="22"/>
    </row>
    <row r="6584" spans="1:1" x14ac:dyDescent="0.25">
      <c r="A6584" s="22"/>
    </row>
    <row r="6585" spans="1:1" x14ac:dyDescent="0.25">
      <c r="A6585" s="22"/>
    </row>
    <row r="6586" spans="1:1" x14ac:dyDescent="0.25">
      <c r="A6586" s="22"/>
    </row>
    <row r="6587" spans="1:1" x14ac:dyDescent="0.25">
      <c r="A6587" s="22"/>
    </row>
    <row r="6588" spans="1:1" x14ac:dyDescent="0.25">
      <c r="A6588" s="22"/>
    </row>
    <row r="6589" spans="1:1" x14ac:dyDescent="0.25">
      <c r="A6589" s="22"/>
    </row>
    <row r="6590" spans="1:1" x14ac:dyDescent="0.25">
      <c r="A6590" s="22"/>
    </row>
    <row r="6591" spans="1:1" x14ac:dyDescent="0.25">
      <c r="A6591" s="22"/>
    </row>
    <row r="6592" spans="1:1" x14ac:dyDescent="0.25">
      <c r="A6592" s="22"/>
    </row>
    <row r="6593" spans="1:1" x14ac:dyDescent="0.25">
      <c r="A6593" s="22"/>
    </row>
    <row r="6594" spans="1:1" x14ac:dyDescent="0.25">
      <c r="A6594" s="22"/>
    </row>
    <row r="6595" spans="1:1" x14ac:dyDescent="0.25">
      <c r="A6595" s="22"/>
    </row>
    <row r="6596" spans="1:1" x14ac:dyDescent="0.25">
      <c r="A6596" s="22"/>
    </row>
    <row r="6597" spans="1:1" x14ac:dyDescent="0.25">
      <c r="A6597" s="22"/>
    </row>
    <row r="6598" spans="1:1" x14ac:dyDescent="0.25">
      <c r="A6598" s="22"/>
    </row>
    <row r="6599" spans="1:1" x14ac:dyDescent="0.25">
      <c r="A6599" s="22"/>
    </row>
    <row r="6600" spans="1:1" x14ac:dyDescent="0.25">
      <c r="A6600" s="22"/>
    </row>
    <row r="6601" spans="1:1" x14ac:dyDescent="0.25">
      <c r="A6601" s="22"/>
    </row>
    <row r="6602" spans="1:1" x14ac:dyDescent="0.25">
      <c r="A6602" s="22"/>
    </row>
    <row r="6603" spans="1:1" x14ac:dyDescent="0.25">
      <c r="A6603" s="22"/>
    </row>
    <row r="6604" spans="1:1" x14ac:dyDescent="0.25">
      <c r="A6604" s="22"/>
    </row>
    <row r="6605" spans="1:1" x14ac:dyDescent="0.25">
      <c r="A6605" s="22"/>
    </row>
    <row r="6606" spans="1:1" x14ac:dyDescent="0.25">
      <c r="A6606" s="22"/>
    </row>
    <row r="6607" spans="1:1" x14ac:dyDescent="0.25">
      <c r="A6607" s="22"/>
    </row>
    <row r="6608" spans="1:1" x14ac:dyDescent="0.25">
      <c r="A6608" s="22"/>
    </row>
    <row r="6609" spans="1:1" x14ac:dyDescent="0.25">
      <c r="A6609" s="22"/>
    </row>
    <row r="6610" spans="1:1" x14ac:dyDescent="0.25">
      <c r="A6610" s="22"/>
    </row>
    <row r="6611" spans="1:1" x14ac:dyDescent="0.25">
      <c r="A6611" s="22"/>
    </row>
    <row r="6612" spans="1:1" x14ac:dyDescent="0.25">
      <c r="A6612" s="22"/>
    </row>
    <row r="6613" spans="1:1" x14ac:dyDescent="0.25">
      <c r="A6613" s="22"/>
    </row>
    <row r="6614" spans="1:1" x14ac:dyDescent="0.25">
      <c r="A6614" s="22"/>
    </row>
    <row r="6615" spans="1:1" x14ac:dyDescent="0.25">
      <c r="A6615" s="22"/>
    </row>
    <row r="6616" spans="1:1" x14ac:dyDescent="0.25">
      <c r="A6616" s="22"/>
    </row>
    <row r="6617" spans="1:1" x14ac:dyDescent="0.25">
      <c r="A6617" s="22"/>
    </row>
    <row r="6618" spans="1:1" x14ac:dyDescent="0.25">
      <c r="A6618" s="22"/>
    </row>
    <row r="6619" spans="1:1" x14ac:dyDescent="0.25">
      <c r="A6619" s="22"/>
    </row>
    <row r="6620" spans="1:1" x14ac:dyDescent="0.25">
      <c r="A6620" s="22"/>
    </row>
    <row r="6621" spans="1:1" x14ac:dyDescent="0.25">
      <c r="A6621" s="22"/>
    </row>
    <row r="6622" spans="1:1" x14ac:dyDescent="0.25">
      <c r="A6622" s="22"/>
    </row>
    <row r="6623" spans="1:1" x14ac:dyDescent="0.25">
      <c r="A6623" s="22"/>
    </row>
    <row r="6624" spans="1:1" x14ac:dyDescent="0.25">
      <c r="A6624" s="22"/>
    </row>
    <row r="6625" spans="1:1" x14ac:dyDescent="0.25">
      <c r="A6625" s="22"/>
    </row>
    <row r="6626" spans="1:1" x14ac:dyDescent="0.25">
      <c r="A6626" s="22"/>
    </row>
    <row r="6627" spans="1:1" x14ac:dyDescent="0.25">
      <c r="A6627" s="22"/>
    </row>
    <row r="6628" spans="1:1" x14ac:dyDescent="0.25">
      <c r="A6628" s="22"/>
    </row>
    <row r="6629" spans="1:1" x14ac:dyDescent="0.25">
      <c r="A6629" s="22"/>
    </row>
    <row r="6630" spans="1:1" x14ac:dyDescent="0.25">
      <c r="A6630" s="22"/>
    </row>
    <row r="6631" spans="1:1" x14ac:dyDescent="0.25">
      <c r="A6631" s="22"/>
    </row>
    <row r="6632" spans="1:1" x14ac:dyDescent="0.25">
      <c r="A6632" s="22"/>
    </row>
    <row r="6633" spans="1:1" x14ac:dyDescent="0.25">
      <c r="A6633" s="22"/>
    </row>
    <row r="6634" spans="1:1" x14ac:dyDescent="0.25">
      <c r="A6634" s="22"/>
    </row>
    <row r="6635" spans="1:1" x14ac:dyDescent="0.25">
      <c r="A6635" s="22"/>
    </row>
    <row r="6636" spans="1:1" x14ac:dyDescent="0.25">
      <c r="A6636" s="22"/>
    </row>
    <row r="6637" spans="1:1" x14ac:dyDescent="0.25">
      <c r="A6637" s="22"/>
    </row>
    <row r="6638" spans="1:1" x14ac:dyDescent="0.25">
      <c r="A6638" s="22"/>
    </row>
    <row r="6639" spans="1:1" x14ac:dyDescent="0.25">
      <c r="A6639" s="22"/>
    </row>
    <row r="6640" spans="1:1" x14ac:dyDescent="0.25">
      <c r="A6640" s="22"/>
    </row>
    <row r="6641" spans="1:1" x14ac:dyDescent="0.25">
      <c r="A6641" s="22"/>
    </row>
    <row r="6642" spans="1:1" x14ac:dyDescent="0.25">
      <c r="A6642" s="22"/>
    </row>
    <row r="6643" spans="1:1" x14ac:dyDescent="0.25">
      <c r="A6643" s="22"/>
    </row>
    <row r="6644" spans="1:1" x14ac:dyDescent="0.25">
      <c r="A6644" s="22"/>
    </row>
    <row r="6645" spans="1:1" x14ac:dyDescent="0.25">
      <c r="A6645" s="22"/>
    </row>
    <row r="6646" spans="1:1" x14ac:dyDescent="0.25">
      <c r="A6646" s="22"/>
    </row>
    <row r="6647" spans="1:1" x14ac:dyDescent="0.25">
      <c r="A6647" s="22"/>
    </row>
    <row r="6648" spans="1:1" x14ac:dyDescent="0.25">
      <c r="A6648" s="22"/>
    </row>
    <row r="6649" spans="1:1" x14ac:dyDescent="0.25">
      <c r="A6649" s="22"/>
    </row>
    <row r="6650" spans="1:1" x14ac:dyDescent="0.25">
      <c r="A6650" s="22"/>
    </row>
    <row r="6651" spans="1:1" x14ac:dyDescent="0.25">
      <c r="A6651" s="22"/>
    </row>
    <row r="6652" spans="1:1" x14ac:dyDescent="0.25">
      <c r="A6652" s="22"/>
    </row>
    <row r="6653" spans="1:1" x14ac:dyDescent="0.25">
      <c r="A6653" s="22"/>
    </row>
    <row r="6654" spans="1:1" x14ac:dyDescent="0.25">
      <c r="A6654" s="22"/>
    </row>
    <row r="6655" spans="1:1" x14ac:dyDescent="0.25">
      <c r="A6655" s="22"/>
    </row>
    <row r="6656" spans="1:1" x14ac:dyDescent="0.25">
      <c r="A6656" s="22"/>
    </row>
    <row r="6657" spans="1:1" x14ac:dyDescent="0.25">
      <c r="A6657" s="22"/>
    </row>
    <row r="6658" spans="1:1" x14ac:dyDescent="0.25">
      <c r="A6658" s="22"/>
    </row>
    <row r="6659" spans="1:1" x14ac:dyDescent="0.25">
      <c r="A6659" s="22"/>
    </row>
    <row r="6660" spans="1:1" x14ac:dyDescent="0.25">
      <c r="A6660" s="22"/>
    </row>
    <row r="6661" spans="1:1" x14ac:dyDescent="0.25">
      <c r="A6661" s="22"/>
    </row>
    <row r="6662" spans="1:1" x14ac:dyDescent="0.25">
      <c r="A6662" s="22"/>
    </row>
    <row r="6663" spans="1:1" x14ac:dyDescent="0.25">
      <c r="A6663" s="22"/>
    </row>
    <row r="6664" spans="1:1" x14ac:dyDescent="0.25">
      <c r="A6664" s="22"/>
    </row>
    <row r="6665" spans="1:1" x14ac:dyDescent="0.25">
      <c r="A6665" s="22"/>
    </row>
    <row r="6666" spans="1:1" x14ac:dyDescent="0.25">
      <c r="A6666" s="22"/>
    </row>
    <row r="6667" spans="1:1" x14ac:dyDescent="0.25">
      <c r="A6667" s="22"/>
    </row>
    <row r="6668" spans="1:1" x14ac:dyDescent="0.25">
      <c r="A6668" s="22"/>
    </row>
    <row r="6669" spans="1:1" x14ac:dyDescent="0.25">
      <c r="A6669" s="22"/>
    </row>
    <row r="6670" spans="1:1" x14ac:dyDescent="0.25">
      <c r="A6670" s="22"/>
    </row>
    <row r="6671" spans="1:1" x14ac:dyDescent="0.25">
      <c r="A6671" s="22"/>
    </row>
    <row r="6672" spans="1:1" x14ac:dyDescent="0.25">
      <c r="A6672" s="22"/>
    </row>
    <row r="6673" spans="1:1" x14ac:dyDescent="0.25">
      <c r="A6673" s="22"/>
    </row>
    <row r="6674" spans="1:1" x14ac:dyDescent="0.25">
      <c r="A6674" s="22"/>
    </row>
    <row r="6675" spans="1:1" x14ac:dyDescent="0.25">
      <c r="A6675" s="22"/>
    </row>
    <row r="6676" spans="1:1" x14ac:dyDescent="0.25">
      <c r="A6676" s="22"/>
    </row>
    <row r="6677" spans="1:1" x14ac:dyDescent="0.25">
      <c r="A6677" s="22"/>
    </row>
    <row r="6678" spans="1:1" x14ac:dyDescent="0.25">
      <c r="A6678" s="22"/>
    </row>
    <row r="6679" spans="1:1" x14ac:dyDescent="0.25">
      <c r="A6679" s="22"/>
    </row>
    <row r="6680" spans="1:1" x14ac:dyDescent="0.25">
      <c r="A6680" s="22"/>
    </row>
    <row r="6681" spans="1:1" x14ac:dyDescent="0.25">
      <c r="A6681" s="22"/>
    </row>
    <row r="6682" spans="1:1" x14ac:dyDescent="0.25">
      <c r="A6682" s="22"/>
    </row>
    <row r="6683" spans="1:1" x14ac:dyDescent="0.25">
      <c r="A6683" s="22"/>
    </row>
    <row r="6684" spans="1:1" x14ac:dyDescent="0.25">
      <c r="A6684" s="22"/>
    </row>
    <row r="6685" spans="1:1" x14ac:dyDescent="0.25">
      <c r="A6685" s="22"/>
    </row>
    <row r="6686" spans="1:1" x14ac:dyDescent="0.25">
      <c r="A6686" s="22"/>
    </row>
    <row r="6687" spans="1:1" x14ac:dyDescent="0.25">
      <c r="A6687" s="22"/>
    </row>
    <row r="6688" spans="1:1" x14ac:dyDescent="0.25">
      <c r="A6688" s="22"/>
    </row>
    <row r="6689" spans="1:1" x14ac:dyDescent="0.25">
      <c r="A6689" s="22"/>
    </row>
    <row r="6690" spans="1:1" x14ac:dyDescent="0.25">
      <c r="A6690" s="22"/>
    </row>
    <row r="6691" spans="1:1" x14ac:dyDescent="0.25">
      <c r="A6691" s="22"/>
    </row>
    <row r="6692" spans="1:1" x14ac:dyDescent="0.25">
      <c r="A6692" s="22"/>
    </row>
    <row r="6693" spans="1:1" x14ac:dyDescent="0.25">
      <c r="A6693" s="22"/>
    </row>
    <row r="6694" spans="1:1" x14ac:dyDescent="0.25">
      <c r="A6694" s="22"/>
    </row>
    <row r="6695" spans="1:1" x14ac:dyDescent="0.25">
      <c r="A6695" s="22"/>
    </row>
    <row r="6696" spans="1:1" x14ac:dyDescent="0.25">
      <c r="A6696" s="22"/>
    </row>
    <row r="6697" spans="1:1" x14ac:dyDescent="0.25">
      <c r="A6697" s="22"/>
    </row>
    <row r="6698" spans="1:1" x14ac:dyDescent="0.25">
      <c r="A6698" s="22"/>
    </row>
    <row r="6699" spans="1:1" x14ac:dyDescent="0.25">
      <c r="A6699" s="22"/>
    </row>
    <row r="6700" spans="1:1" x14ac:dyDescent="0.25">
      <c r="A6700" s="22"/>
    </row>
    <row r="6701" spans="1:1" x14ac:dyDescent="0.25">
      <c r="A6701" s="22"/>
    </row>
    <row r="6702" spans="1:1" x14ac:dyDescent="0.25">
      <c r="A6702" s="22"/>
    </row>
    <row r="6703" spans="1:1" x14ac:dyDescent="0.25">
      <c r="A6703" s="22"/>
    </row>
    <row r="6704" spans="1:1" x14ac:dyDescent="0.25">
      <c r="A6704" s="22"/>
    </row>
    <row r="6705" spans="1:1" x14ac:dyDescent="0.25">
      <c r="A6705" s="22"/>
    </row>
    <row r="6706" spans="1:1" x14ac:dyDescent="0.25">
      <c r="A6706" s="22"/>
    </row>
    <row r="6707" spans="1:1" x14ac:dyDescent="0.25">
      <c r="A6707" s="22"/>
    </row>
    <row r="6708" spans="1:1" x14ac:dyDescent="0.25">
      <c r="A6708" s="22"/>
    </row>
    <row r="6709" spans="1:1" x14ac:dyDescent="0.25">
      <c r="A6709" s="22"/>
    </row>
    <row r="6710" spans="1:1" x14ac:dyDescent="0.25">
      <c r="A6710" s="22"/>
    </row>
    <row r="6711" spans="1:1" x14ac:dyDescent="0.25">
      <c r="A6711" s="22"/>
    </row>
    <row r="6712" spans="1:1" x14ac:dyDescent="0.25">
      <c r="A6712" s="22"/>
    </row>
    <row r="6713" spans="1:1" x14ac:dyDescent="0.25">
      <c r="A6713" s="22"/>
    </row>
    <row r="6714" spans="1:1" x14ac:dyDescent="0.25">
      <c r="A6714" s="22"/>
    </row>
    <row r="6715" spans="1:1" x14ac:dyDescent="0.25">
      <c r="A6715" s="22"/>
    </row>
    <row r="6716" spans="1:1" x14ac:dyDescent="0.25">
      <c r="A6716" s="22"/>
    </row>
    <row r="6717" spans="1:1" x14ac:dyDescent="0.25">
      <c r="A6717" s="22"/>
    </row>
    <row r="6718" spans="1:1" x14ac:dyDescent="0.25">
      <c r="A6718" s="22"/>
    </row>
    <row r="6719" spans="1:1" x14ac:dyDescent="0.25">
      <c r="A6719" s="22"/>
    </row>
    <row r="6720" spans="1:1" x14ac:dyDescent="0.25">
      <c r="A6720" s="22"/>
    </row>
    <row r="6721" spans="1:1" x14ac:dyDescent="0.25">
      <c r="A6721" s="22"/>
    </row>
    <row r="6722" spans="1:1" x14ac:dyDescent="0.25">
      <c r="A6722" s="22"/>
    </row>
    <row r="6723" spans="1:1" x14ac:dyDescent="0.25">
      <c r="A6723" s="22"/>
    </row>
    <row r="6724" spans="1:1" x14ac:dyDescent="0.25">
      <c r="A6724" s="22"/>
    </row>
    <row r="6725" spans="1:1" x14ac:dyDescent="0.25">
      <c r="A6725" s="22"/>
    </row>
    <row r="6726" spans="1:1" x14ac:dyDescent="0.25">
      <c r="A6726" s="22"/>
    </row>
    <row r="6727" spans="1:1" x14ac:dyDescent="0.25">
      <c r="A6727" s="22"/>
    </row>
    <row r="6728" spans="1:1" x14ac:dyDescent="0.25">
      <c r="A6728" s="22"/>
    </row>
    <row r="6729" spans="1:1" x14ac:dyDescent="0.25">
      <c r="A6729" s="22"/>
    </row>
    <row r="6730" spans="1:1" x14ac:dyDescent="0.25">
      <c r="A6730" s="22"/>
    </row>
    <row r="6731" spans="1:1" x14ac:dyDescent="0.25">
      <c r="A6731" s="22"/>
    </row>
    <row r="6732" spans="1:1" x14ac:dyDescent="0.25">
      <c r="A6732" s="22"/>
    </row>
    <row r="6733" spans="1:1" x14ac:dyDescent="0.25">
      <c r="A6733" s="22"/>
    </row>
    <row r="6734" spans="1:1" x14ac:dyDescent="0.25">
      <c r="A6734" s="22"/>
    </row>
    <row r="6735" spans="1:1" x14ac:dyDescent="0.25">
      <c r="A6735" s="22"/>
    </row>
    <row r="6736" spans="1:1" x14ac:dyDescent="0.25">
      <c r="A6736" s="22"/>
    </row>
    <row r="6737" spans="1:1" x14ac:dyDescent="0.25">
      <c r="A6737" s="22"/>
    </row>
    <row r="6738" spans="1:1" x14ac:dyDescent="0.25">
      <c r="A6738" s="22"/>
    </row>
    <row r="6739" spans="1:1" x14ac:dyDescent="0.25">
      <c r="A6739" s="22"/>
    </row>
    <row r="6740" spans="1:1" x14ac:dyDescent="0.25">
      <c r="A6740" s="22"/>
    </row>
    <row r="6741" spans="1:1" x14ac:dyDescent="0.25">
      <c r="A6741" s="22"/>
    </row>
    <row r="6742" spans="1:1" x14ac:dyDescent="0.25">
      <c r="A6742" s="22"/>
    </row>
    <row r="6743" spans="1:1" x14ac:dyDescent="0.25">
      <c r="A6743" s="22"/>
    </row>
    <row r="6744" spans="1:1" x14ac:dyDescent="0.25">
      <c r="A6744" s="22"/>
    </row>
    <row r="6745" spans="1:1" x14ac:dyDescent="0.25">
      <c r="A6745" s="22"/>
    </row>
    <row r="6746" spans="1:1" x14ac:dyDescent="0.25">
      <c r="A6746" s="22"/>
    </row>
    <row r="6747" spans="1:1" x14ac:dyDescent="0.25">
      <c r="A6747" s="22"/>
    </row>
    <row r="6748" spans="1:1" x14ac:dyDescent="0.25">
      <c r="A6748" s="22"/>
    </row>
    <row r="6749" spans="1:1" x14ac:dyDescent="0.25">
      <c r="A6749" s="22"/>
    </row>
    <row r="6750" spans="1:1" x14ac:dyDescent="0.25">
      <c r="A6750" s="22"/>
    </row>
    <row r="6751" spans="1:1" x14ac:dyDescent="0.25">
      <c r="A6751" s="22"/>
    </row>
    <row r="6752" spans="1:1" x14ac:dyDescent="0.25">
      <c r="A6752" s="22"/>
    </row>
    <row r="6753" spans="1:1" x14ac:dyDescent="0.25">
      <c r="A6753" s="22"/>
    </row>
    <row r="6754" spans="1:1" x14ac:dyDescent="0.25">
      <c r="A6754" s="22"/>
    </row>
    <row r="6755" spans="1:1" x14ac:dyDescent="0.25">
      <c r="A6755" s="22"/>
    </row>
    <row r="6756" spans="1:1" x14ac:dyDescent="0.25">
      <c r="A6756" s="22"/>
    </row>
    <row r="6757" spans="1:1" x14ac:dyDescent="0.25">
      <c r="A6757" s="22"/>
    </row>
    <row r="6758" spans="1:1" x14ac:dyDescent="0.25">
      <c r="A6758" s="22"/>
    </row>
    <row r="6759" spans="1:1" x14ac:dyDescent="0.25">
      <c r="A6759" s="22"/>
    </row>
  </sheetData>
  <sortState xmlns:xlrd2="http://schemas.microsoft.com/office/spreadsheetml/2017/richdata2" ref="B21:L299">
    <sortCondition ref="C21:C299"/>
  </sortState>
  <mergeCells count="56">
    <mergeCell ref="A215:A217"/>
    <mergeCell ref="A240:A241"/>
    <mergeCell ref="A190:A191"/>
    <mergeCell ref="A228:A234"/>
    <mergeCell ref="A161:A162"/>
    <mergeCell ref="A213:A214"/>
    <mergeCell ref="A210:A212"/>
    <mergeCell ref="A178:A179"/>
    <mergeCell ref="A185:A188"/>
    <mergeCell ref="A77:A80"/>
    <mergeCell ref="A83:A86"/>
    <mergeCell ref="A145:A146"/>
    <mergeCell ref="A26:A28"/>
    <mergeCell ref="A1:Q1"/>
    <mergeCell ref="L18:P18"/>
    <mergeCell ref="A17:Q17"/>
    <mergeCell ref="D2:K2"/>
    <mergeCell ref="D18:K18"/>
    <mergeCell ref="A18:C18"/>
    <mergeCell ref="A14:E14"/>
    <mergeCell ref="L2:Q2"/>
    <mergeCell ref="L358:P358"/>
    <mergeCell ref="A357:Q357"/>
    <mergeCell ref="A346:A352"/>
    <mergeCell ref="A256:A258"/>
    <mergeCell ref="A60:A61"/>
    <mergeCell ref="A89:A90"/>
    <mergeCell ref="A104:A105"/>
    <mergeCell ref="A135:A136"/>
    <mergeCell ref="A93:A97"/>
    <mergeCell ref="A99:A103"/>
    <mergeCell ref="A110:A111"/>
    <mergeCell ref="A137:A138"/>
    <mergeCell ref="A180:A181"/>
    <mergeCell ref="A249:A250"/>
    <mergeCell ref="A192:A193"/>
    <mergeCell ref="A205:A207"/>
    <mergeCell ref="A300:E300"/>
    <mergeCell ref="A305:Q305"/>
    <mergeCell ref="A268:A269"/>
    <mergeCell ref="A263:A265"/>
    <mergeCell ref="L306:P306"/>
    <mergeCell ref="A273:A274"/>
    <mergeCell ref="A385:E386"/>
    <mergeCell ref="A309:A311"/>
    <mergeCell ref="D306:K306"/>
    <mergeCell ref="A335:A336"/>
    <mergeCell ref="A383:E383"/>
    <mergeCell ref="A312:A323"/>
    <mergeCell ref="A324:A332"/>
    <mergeCell ref="A337:A343"/>
    <mergeCell ref="A358:B358"/>
    <mergeCell ref="A344:A345"/>
    <mergeCell ref="D358:K358"/>
    <mergeCell ref="A306:C306"/>
    <mergeCell ref="A353:E353"/>
  </mergeCells>
  <phoneticPr fontId="2" type="noConversion"/>
  <conditionalFormatting sqref="A30:A31">
    <cfRule type="cellIs" dxfId="30" priority="121" operator="lessThanOrEqual">
      <formula>0</formula>
    </cfRule>
  </conditionalFormatting>
  <conditionalFormatting sqref="A41:A45">
    <cfRule type="cellIs" dxfId="29" priority="115" operator="lessThanOrEqual">
      <formula>0</formula>
    </cfRule>
  </conditionalFormatting>
  <conditionalFormatting sqref="A51:A60">
    <cfRule type="cellIs" dxfId="28" priority="108" operator="lessThanOrEqual">
      <formula>0</formula>
    </cfRule>
  </conditionalFormatting>
  <conditionalFormatting sqref="A62:A68">
    <cfRule type="cellIs" dxfId="27" priority="104" operator="lessThanOrEqual">
      <formula>0</formula>
    </cfRule>
  </conditionalFormatting>
  <conditionalFormatting sqref="A73:A77">
    <cfRule type="cellIs" dxfId="26" priority="3" operator="lessThanOrEqual">
      <formula>0</formula>
    </cfRule>
  </conditionalFormatting>
  <conditionalFormatting sqref="A81:A83">
    <cfRule type="cellIs" dxfId="25" priority="99" operator="lessThanOrEqual">
      <formula>0</formula>
    </cfRule>
  </conditionalFormatting>
  <conditionalFormatting sqref="A89">
    <cfRule type="cellIs" dxfId="24" priority="5" operator="lessThanOrEqual">
      <formula>0</formula>
    </cfRule>
  </conditionalFormatting>
  <conditionalFormatting sqref="A91:A93">
    <cfRule type="cellIs" dxfId="23" priority="93" operator="lessThanOrEqual">
      <formula>0</formula>
    </cfRule>
  </conditionalFormatting>
  <conditionalFormatting sqref="A98:A99">
    <cfRule type="cellIs" dxfId="22" priority="87" operator="lessThanOrEqual">
      <formula>0</formula>
    </cfRule>
  </conditionalFormatting>
  <conditionalFormatting sqref="A104">
    <cfRule type="cellIs" dxfId="21" priority="84" operator="lessThanOrEqual">
      <formula>0</formula>
    </cfRule>
  </conditionalFormatting>
  <conditionalFormatting sqref="A108 A163:A168 A171:A172">
    <cfRule type="cellIs" dxfId="20" priority="120" operator="lessThanOrEqual">
      <formula>0</formula>
    </cfRule>
  </conditionalFormatting>
  <conditionalFormatting sqref="A110">
    <cfRule type="cellIs" dxfId="19" priority="82" operator="lessThanOrEqual">
      <formula>0</formula>
    </cfRule>
  </conditionalFormatting>
  <conditionalFormatting sqref="A112">
    <cfRule type="cellIs" dxfId="18" priority="79" operator="lessThanOrEqual">
      <formula>0</formula>
    </cfRule>
  </conditionalFormatting>
  <conditionalFormatting sqref="A114:A118">
    <cfRule type="cellIs" dxfId="17" priority="74" operator="lessThanOrEqual">
      <formula>0</formula>
    </cfRule>
  </conditionalFormatting>
  <conditionalFormatting sqref="A121:A123">
    <cfRule type="cellIs" dxfId="16" priority="70" operator="lessThanOrEqual">
      <formula>0</formula>
    </cfRule>
  </conditionalFormatting>
  <conditionalFormatting sqref="A125:A161">
    <cfRule type="cellIs" dxfId="15" priority="17" operator="lessThanOrEqual">
      <formula>0</formula>
    </cfRule>
  </conditionalFormatting>
  <conditionalFormatting sqref="A174:A177">
    <cfRule type="cellIs" dxfId="14" priority="4" operator="lessThanOrEqual">
      <formula>0</formula>
    </cfRule>
  </conditionalFormatting>
  <conditionalFormatting sqref="A182:A184">
    <cfRule type="cellIs" dxfId="13" priority="56" operator="lessThanOrEqual">
      <formula>0</formula>
    </cfRule>
  </conditionalFormatting>
  <conditionalFormatting sqref="A196:A203">
    <cfRule type="cellIs" dxfId="12" priority="43" operator="lessThanOrEqual">
      <formula>0</formula>
    </cfRule>
  </conditionalFormatting>
  <conditionalFormatting sqref="A221:A222">
    <cfRule type="cellIs" dxfId="11" priority="38" operator="lessThanOrEqual">
      <formula>0</formula>
    </cfRule>
  </conditionalFormatting>
  <conditionalFormatting sqref="A225:A228">
    <cfRule type="cellIs" dxfId="10" priority="35" operator="lessThanOrEqual">
      <formula>0</formula>
    </cfRule>
  </conditionalFormatting>
  <conditionalFormatting sqref="A236:A240">
    <cfRule type="cellIs" dxfId="9" priority="27" operator="lessThanOrEqual">
      <formula>0</formula>
    </cfRule>
  </conditionalFormatting>
  <conditionalFormatting sqref="A242">
    <cfRule type="cellIs" dxfId="8" priority="25" operator="lessThanOrEqual">
      <formula>0</formula>
    </cfRule>
  </conditionalFormatting>
  <conditionalFormatting sqref="A245:A249">
    <cfRule type="cellIs" dxfId="7" priority="24" operator="lessThanOrEqual">
      <formula>0</formula>
    </cfRule>
  </conditionalFormatting>
  <conditionalFormatting sqref="A261:A263">
    <cfRule type="cellIs" dxfId="6" priority="54" operator="lessThanOrEqual">
      <formula>0</formula>
    </cfRule>
  </conditionalFormatting>
  <conditionalFormatting sqref="A267:A268">
    <cfRule type="cellIs" dxfId="5" priority="52" operator="lessThanOrEqual">
      <formula>0</formula>
    </cfRule>
  </conditionalFormatting>
  <conditionalFormatting sqref="A270:A273">
    <cfRule type="cellIs" dxfId="4" priority="9" operator="lessThanOrEqual">
      <formula>0</formula>
    </cfRule>
  </conditionalFormatting>
  <conditionalFormatting sqref="A276:A277">
    <cfRule type="cellIs" dxfId="3" priority="46" operator="lessThanOrEqual">
      <formula>0</formula>
    </cfRule>
  </conditionalFormatting>
  <conditionalFormatting sqref="A281:A287">
    <cfRule type="cellIs" dxfId="2" priority="10" operator="lessThanOrEqual">
      <formula>0</formula>
    </cfRule>
  </conditionalFormatting>
  <conditionalFormatting sqref="A289:A299">
    <cfRule type="cellIs" dxfId="1" priority="21" operator="lessThanOrEqual">
      <formula>0</formula>
    </cfRule>
  </conditionalFormatting>
  <conditionalFormatting sqref="B45">
    <cfRule type="cellIs" dxfId="0" priority="8" operator="lessThanOrEqual">
      <formula>0</formula>
    </cfRule>
  </conditionalFormatting>
  <pageMargins left="0.25" right="0.25" top="0.75" bottom="0.75" header="0.3" footer="0.3"/>
  <pageSetup scale="39" fitToHeight="0" orientation="landscape" horizontalDpi="300" verticalDpi="300" r:id="rId1"/>
  <headerFooter>
    <oddHeader xml:space="preserve">&amp;C&amp;"Arial,Negrita"&amp;20MUNICIPIO DE TECALITLAN JALISCO
PORTAL VICTORIA NO.9  RFC:MTE871101HLA  TEL:371-418-01-69
NOMINA GENERAL DEL 16 AL 31 DE MARZO DEL 2023
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tabSelected="1" view="pageLayout" zoomScale="40" zoomScaleNormal="60" zoomScaleSheetLayoutView="55" zoomScalePageLayoutView="40" workbookViewId="0">
      <selection activeCell="H4" sqref="H4"/>
    </sheetView>
  </sheetViews>
  <sheetFormatPr baseColWidth="10" defaultColWidth="11" defaultRowHeight="73.5" customHeight="1" x14ac:dyDescent="0.25"/>
  <cols>
    <col min="1" max="1" width="20.375" style="55" customWidth="1"/>
    <col min="2" max="2" width="25.125" style="74" customWidth="1"/>
    <col min="3" max="3" width="26.625" style="191" customWidth="1"/>
    <col min="4" max="4" width="17.375" style="4" customWidth="1"/>
    <col min="5" max="5" width="16.625" style="5" customWidth="1"/>
    <col min="6" max="6" width="18.125" style="6" customWidth="1"/>
    <col min="7" max="7" width="18.125" style="75" customWidth="1"/>
    <col min="8" max="8" width="13.875" style="7" customWidth="1"/>
    <col min="9" max="9" width="15.625" style="7" hidden="1" customWidth="1"/>
    <col min="10" max="10" width="12.375" style="7" bestFit="1" customWidth="1"/>
    <col min="11" max="11" width="20.125" style="2" customWidth="1"/>
    <col min="12" max="12" width="16.625" style="75" bestFit="1" customWidth="1"/>
    <col min="13" max="14" width="15.875" style="8" customWidth="1"/>
    <col min="15" max="15" width="16" style="8" hidden="1" customWidth="1"/>
    <col min="16" max="16" width="15" style="2" customWidth="1"/>
    <col min="17" max="17" width="26.625" style="197" customWidth="1"/>
    <col min="18" max="16384" width="11" style="1"/>
  </cols>
  <sheetData>
    <row r="1" spans="1:18" ht="73.5" customHeight="1" x14ac:dyDescent="0.25">
      <c r="A1" s="231" t="s">
        <v>43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3"/>
    </row>
    <row r="2" spans="1:18" s="185" customFormat="1" ht="73.5" customHeight="1" x14ac:dyDescent="0.25">
      <c r="A2" s="259"/>
      <c r="B2" s="259"/>
      <c r="C2" s="259"/>
      <c r="D2" s="258" t="s">
        <v>30</v>
      </c>
      <c r="E2" s="258"/>
      <c r="F2" s="258"/>
      <c r="G2" s="258"/>
      <c r="H2" s="258"/>
      <c r="I2" s="258"/>
      <c r="J2" s="258"/>
      <c r="K2" s="258"/>
      <c r="L2" s="258" t="s">
        <v>35</v>
      </c>
      <c r="M2" s="258"/>
      <c r="N2" s="258"/>
      <c r="O2" s="258"/>
      <c r="P2" s="258"/>
      <c r="Q2" s="214"/>
      <c r="R2" s="205"/>
    </row>
    <row r="3" spans="1:18" s="185" customFormat="1" ht="73.5" customHeight="1" x14ac:dyDescent="0.25">
      <c r="A3" s="91" t="s">
        <v>361</v>
      </c>
      <c r="B3" s="91" t="s">
        <v>0</v>
      </c>
      <c r="C3" s="91" t="s">
        <v>1</v>
      </c>
      <c r="D3" s="96" t="s">
        <v>2</v>
      </c>
      <c r="E3" s="92" t="s">
        <v>39</v>
      </c>
      <c r="F3" s="35" t="s">
        <v>33</v>
      </c>
      <c r="G3" s="35" t="s">
        <v>592</v>
      </c>
      <c r="H3" s="93" t="s">
        <v>34</v>
      </c>
      <c r="I3" s="93" t="s">
        <v>542</v>
      </c>
      <c r="J3" s="93" t="s">
        <v>473</v>
      </c>
      <c r="K3" s="94" t="s">
        <v>36</v>
      </c>
      <c r="L3" s="35" t="s">
        <v>256</v>
      </c>
      <c r="M3" s="95" t="s">
        <v>32</v>
      </c>
      <c r="N3" s="95" t="s">
        <v>40</v>
      </c>
      <c r="O3" s="95" t="s">
        <v>261</v>
      </c>
      <c r="P3" s="94" t="s">
        <v>37</v>
      </c>
      <c r="Q3" s="94" t="s">
        <v>38</v>
      </c>
      <c r="R3" s="205"/>
    </row>
    <row r="4" spans="1:18" s="52" customFormat="1" ht="73.5" customHeight="1" x14ac:dyDescent="0.25">
      <c r="A4" s="260" t="s">
        <v>464</v>
      </c>
      <c r="B4" s="72" t="s">
        <v>380</v>
      </c>
      <c r="C4" s="12" t="s">
        <v>381</v>
      </c>
      <c r="D4" s="48">
        <v>239.78</v>
      </c>
      <c r="E4" s="49">
        <v>15</v>
      </c>
      <c r="F4" s="40">
        <f t="shared" ref="F4:F8" si="0">+D4*E4</f>
        <v>3596.7</v>
      </c>
      <c r="G4" s="40"/>
      <c r="H4" s="50"/>
      <c r="I4" s="50"/>
      <c r="J4" s="50"/>
      <c r="K4" s="51">
        <f>+F4+G4+H4+J4+I4</f>
        <v>3596.7</v>
      </c>
      <c r="L4" s="40">
        <v>127.48</v>
      </c>
      <c r="M4" s="50"/>
      <c r="N4" s="50"/>
      <c r="O4" s="50"/>
      <c r="P4" s="51">
        <f>+L4+M4+N4+O4</f>
        <v>127.48</v>
      </c>
      <c r="Q4" s="145">
        <f>+K4-P4</f>
        <v>3469.22</v>
      </c>
    </row>
    <row r="5" spans="1:18" s="52" customFormat="1" ht="60" customHeight="1" x14ac:dyDescent="0.25">
      <c r="A5" s="261"/>
      <c r="B5" s="72" t="s">
        <v>530</v>
      </c>
      <c r="C5" s="43" t="s">
        <v>531</v>
      </c>
      <c r="D5" s="48">
        <v>141.44999999999999</v>
      </c>
      <c r="E5" s="49">
        <v>15</v>
      </c>
      <c r="F5" s="40">
        <f t="shared" si="0"/>
        <v>2121.75</v>
      </c>
      <c r="G5" s="40"/>
      <c r="H5" s="50">
        <v>69.42</v>
      </c>
      <c r="I5" s="50"/>
      <c r="J5" s="50"/>
      <c r="K5" s="51">
        <f t="shared" ref="K5:K45" si="1">+F5+G5+H5+J5+I5</f>
        <v>2191.17</v>
      </c>
      <c r="L5" s="40"/>
      <c r="M5" s="50"/>
      <c r="N5" s="50"/>
      <c r="O5" s="50"/>
      <c r="P5" s="51">
        <f t="shared" ref="P5:P45" si="2">+L5+M5+N5+O5</f>
        <v>0</v>
      </c>
      <c r="Q5" s="145">
        <f>+K5-P5</f>
        <v>2191.17</v>
      </c>
    </row>
    <row r="6" spans="1:18" s="52" customFormat="1" ht="73.5" customHeight="1" x14ac:dyDescent="0.25">
      <c r="A6" s="261"/>
      <c r="B6" s="72" t="s">
        <v>539</v>
      </c>
      <c r="C6" s="43" t="s">
        <v>540</v>
      </c>
      <c r="D6" s="48">
        <v>253</v>
      </c>
      <c r="E6" s="49">
        <v>15</v>
      </c>
      <c r="F6" s="40">
        <f t="shared" si="0"/>
        <v>3795</v>
      </c>
      <c r="G6" s="40"/>
      <c r="H6" s="50"/>
      <c r="I6" s="50"/>
      <c r="J6" s="50"/>
      <c r="K6" s="51">
        <f t="shared" si="1"/>
        <v>3795</v>
      </c>
      <c r="L6" s="40">
        <v>256.43</v>
      </c>
      <c r="M6" s="50"/>
      <c r="N6" s="50"/>
      <c r="O6" s="50"/>
      <c r="P6" s="51">
        <f t="shared" si="2"/>
        <v>256.43</v>
      </c>
      <c r="Q6" s="145">
        <f>+K6-P6</f>
        <v>3538.57</v>
      </c>
    </row>
    <row r="7" spans="1:18" s="52" customFormat="1" ht="73.5" customHeight="1" x14ac:dyDescent="0.25">
      <c r="A7" s="261"/>
      <c r="B7" s="72" t="s">
        <v>570</v>
      </c>
      <c r="C7" s="43" t="s">
        <v>556</v>
      </c>
      <c r="D7" s="48">
        <v>270.58</v>
      </c>
      <c r="E7" s="49">
        <v>15</v>
      </c>
      <c r="F7" s="40">
        <f t="shared" si="0"/>
        <v>4058.7</v>
      </c>
      <c r="G7" s="40"/>
      <c r="H7" s="50"/>
      <c r="I7" s="50"/>
      <c r="J7" s="50"/>
      <c r="K7" s="51">
        <f t="shared" si="1"/>
        <v>4058.7</v>
      </c>
      <c r="L7" s="40">
        <v>285.12</v>
      </c>
      <c r="M7" s="50"/>
      <c r="N7" s="50"/>
      <c r="O7" s="50"/>
      <c r="P7" s="51">
        <f t="shared" si="2"/>
        <v>285.12</v>
      </c>
      <c r="Q7" s="145">
        <f>+K7-P7</f>
        <v>3773.58</v>
      </c>
    </row>
    <row r="8" spans="1:18" s="52" customFormat="1" ht="96" customHeight="1" x14ac:dyDescent="0.25">
      <c r="A8" s="261"/>
      <c r="B8" s="85" t="s">
        <v>61</v>
      </c>
      <c r="C8" s="20" t="s">
        <v>564</v>
      </c>
      <c r="D8" s="36">
        <v>424.33</v>
      </c>
      <c r="E8" s="37">
        <v>15</v>
      </c>
      <c r="F8" s="105">
        <f t="shared" si="0"/>
        <v>6364.95</v>
      </c>
      <c r="G8" s="36"/>
      <c r="H8" s="36"/>
      <c r="I8" s="111"/>
      <c r="J8" s="36"/>
      <c r="K8" s="51">
        <f t="shared" si="1"/>
        <v>6364.95</v>
      </c>
      <c r="L8" s="36">
        <v>580.79999999999995</v>
      </c>
      <c r="M8" s="36"/>
      <c r="N8" s="36"/>
      <c r="O8" s="36"/>
      <c r="P8" s="51">
        <f t="shared" si="2"/>
        <v>580.79999999999995</v>
      </c>
      <c r="Q8" s="145">
        <f t="shared" ref="Q8:Q9" si="3">+K8-P8</f>
        <v>5784.15</v>
      </c>
    </row>
    <row r="9" spans="1:18" s="52" customFormat="1" ht="73.5" customHeight="1" x14ac:dyDescent="0.25">
      <c r="A9" s="261"/>
      <c r="B9" s="72" t="s">
        <v>539</v>
      </c>
      <c r="C9" s="43" t="s">
        <v>529</v>
      </c>
      <c r="D9" s="48">
        <v>177.1</v>
      </c>
      <c r="E9" s="49">
        <v>15</v>
      </c>
      <c r="F9" s="40">
        <f t="shared" ref="F9:F15" si="4">+D9*E9</f>
        <v>2656.5</v>
      </c>
      <c r="G9" s="40"/>
      <c r="H9" s="50"/>
      <c r="I9" s="50"/>
      <c r="J9" s="50"/>
      <c r="K9" s="51">
        <f t="shared" si="1"/>
        <v>2656.5</v>
      </c>
      <c r="L9" s="40">
        <v>0.1</v>
      </c>
      <c r="M9" s="50"/>
      <c r="N9" s="50"/>
      <c r="O9" s="50"/>
      <c r="P9" s="51">
        <f t="shared" si="2"/>
        <v>0.1</v>
      </c>
      <c r="Q9" s="145">
        <f t="shared" si="3"/>
        <v>2656.4</v>
      </c>
    </row>
    <row r="10" spans="1:18" s="52" customFormat="1" ht="73.5" customHeight="1" x14ac:dyDescent="0.25">
      <c r="A10" s="261"/>
      <c r="B10" s="72" t="s">
        <v>292</v>
      </c>
      <c r="C10" s="43" t="s">
        <v>525</v>
      </c>
      <c r="D10" s="40">
        <v>178.08</v>
      </c>
      <c r="E10" s="49">
        <v>15</v>
      </c>
      <c r="F10" s="40">
        <f t="shared" si="4"/>
        <v>2671.2000000000003</v>
      </c>
      <c r="G10" s="40"/>
      <c r="H10" s="50"/>
      <c r="I10" s="50"/>
      <c r="J10" s="50"/>
      <c r="K10" s="51">
        <f t="shared" si="1"/>
        <v>2671.2000000000003</v>
      </c>
      <c r="L10" s="40"/>
      <c r="M10" s="50"/>
      <c r="N10" s="50"/>
      <c r="O10" s="50"/>
      <c r="P10" s="51">
        <f t="shared" si="2"/>
        <v>0</v>
      </c>
      <c r="Q10" s="145">
        <f>+K10-P10</f>
        <v>2671.2000000000003</v>
      </c>
    </row>
    <row r="11" spans="1:18" s="101" customFormat="1" ht="96" customHeight="1" x14ac:dyDescent="0.25">
      <c r="A11" s="261"/>
      <c r="B11" s="72" t="s">
        <v>527</v>
      </c>
      <c r="C11" s="43" t="s">
        <v>528</v>
      </c>
      <c r="D11" s="40">
        <v>245.83</v>
      </c>
      <c r="E11" s="49">
        <v>15</v>
      </c>
      <c r="F11" s="40">
        <f t="shared" si="4"/>
        <v>3687.4500000000003</v>
      </c>
      <c r="G11" s="47"/>
      <c r="H11" s="50"/>
      <c r="I11" s="50"/>
      <c r="J11" s="50"/>
      <c r="K11" s="51">
        <f t="shared" si="1"/>
        <v>3687.4500000000003</v>
      </c>
      <c r="L11" s="40">
        <v>244.73</v>
      </c>
      <c r="M11" s="50"/>
      <c r="N11" s="50"/>
      <c r="O11" s="50"/>
      <c r="P11" s="51">
        <f t="shared" si="2"/>
        <v>244.73</v>
      </c>
      <c r="Q11" s="145">
        <f t="shared" ref="Q11:Q19" si="5">+K11-P11</f>
        <v>3442.7200000000003</v>
      </c>
    </row>
    <row r="12" spans="1:18" s="101" customFormat="1" ht="73.5" customHeight="1" x14ac:dyDescent="0.25">
      <c r="A12" s="261"/>
      <c r="B12" s="123" t="s">
        <v>15</v>
      </c>
      <c r="C12" s="186" t="s">
        <v>522</v>
      </c>
      <c r="D12" s="47">
        <v>381.1</v>
      </c>
      <c r="E12" s="137">
        <v>15</v>
      </c>
      <c r="F12" s="47">
        <f t="shared" si="4"/>
        <v>5716.5</v>
      </c>
      <c r="G12" s="47"/>
      <c r="H12" s="100"/>
      <c r="I12" s="100"/>
      <c r="J12" s="100"/>
      <c r="K12" s="51">
        <f t="shared" si="1"/>
        <v>5716.5</v>
      </c>
      <c r="L12" s="47">
        <v>477.05</v>
      </c>
      <c r="M12" s="100"/>
      <c r="N12" s="100"/>
      <c r="O12" s="100"/>
      <c r="P12" s="51">
        <f t="shared" si="2"/>
        <v>477.05</v>
      </c>
      <c r="Q12" s="194">
        <f>+K12-P12</f>
        <v>5239.45</v>
      </c>
    </row>
    <row r="13" spans="1:18" s="52" customFormat="1" ht="88.5" customHeight="1" x14ac:dyDescent="0.25">
      <c r="A13" s="261"/>
      <c r="B13" s="136" t="s">
        <v>627</v>
      </c>
      <c r="C13" s="187" t="s">
        <v>566</v>
      </c>
      <c r="D13" s="47">
        <v>263.57</v>
      </c>
      <c r="E13" s="137">
        <v>15</v>
      </c>
      <c r="F13" s="47">
        <f>+D13*E13</f>
        <v>3953.5499999999997</v>
      </c>
      <c r="G13" s="47"/>
      <c r="H13" s="100"/>
      <c r="I13" s="100"/>
      <c r="J13" s="100"/>
      <c r="K13" s="51">
        <f t="shared" si="1"/>
        <v>3953.5499999999997</v>
      </c>
      <c r="L13" s="47">
        <v>273.68</v>
      </c>
      <c r="M13" s="100"/>
      <c r="N13" s="100"/>
      <c r="O13" s="100"/>
      <c r="P13" s="51">
        <f t="shared" si="2"/>
        <v>273.68</v>
      </c>
      <c r="Q13" s="194">
        <f>+K13-P13</f>
        <v>3679.87</v>
      </c>
    </row>
    <row r="14" spans="1:18" s="52" customFormat="1" ht="73.5" customHeight="1" x14ac:dyDescent="0.25">
      <c r="A14" s="261"/>
      <c r="B14" s="84" t="s">
        <v>503</v>
      </c>
      <c r="C14" s="188" t="s">
        <v>550</v>
      </c>
      <c r="D14" s="53">
        <v>249.26</v>
      </c>
      <c r="E14" s="54">
        <v>15</v>
      </c>
      <c r="F14" s="40">
        <f t="shared" si="4"/>
        <v>3738.8999999999996</v>
      </c>
      <c r="G14" s="40"/>
      <c r="H14" s="50"/>
      <c r="I14" s="50"/>
      <c r="J14" s="50"/>
      <c r="K14" s="51">
        <f t="shared" si="1"/>
        <v>3738.8999999999996</v>
      </c>
      <c r="L14" s="40">
        <v>250.33</v>
      </c>
      <c r="M14" s="50"/>
      <c r="N14" s="50"/>
      <c r="O14" s="50"/>
      <c r="P14" s="51">
        <f t="shared" si="2"/>
        <v>250.33</v>
      </c>
      <c r="Q14" s="145">
        <f>+K14-P14</f>
        <v>3488.5699999999997</v>
      </c>
    </row>
    <row r="15" spans="1:18" s="52" customFormat="1" ht="73.5" customHeight="1" x14ac:dyDescent="0.25">
      <c r="A15" s="261"/>
      <c r="B15" s="72" t="s">
        <v>524</v>
      </c>
      <c r="C15" s="12" t="s">
        <v>523</v>
      </c>
      <c r="D15" s="40">
        <v>145.74</v>
      </c>
      <c r="E15" s="49">
        <v>15</v>
      </c>
      <c r="F15" s="40">
        <f t="shared" si="4"/>
        <v>2186.1000000000004</v>
      </c>
      <c r="G15" s="40"/>
      <c r="H15" s="50">
        <v>65.3</v>
      </c>
      <c r="I15" s="50"/>
      <c r="J15" s="50"/>
      <c r="K15" s="51">
        <f t="shared" si="1"/>
        <v>2251.4000000000005</v>
      </c>
      <c r="L15" s="40"/>
      <c r="M15" s="50"/>
      <c r="N15" s="50"/>
      <c r="O15" s="50"/>
      <c r="P15" s="51">
        <f t="shared" si="2"/>
        <v>0</v>
      </c>
      <c r="Q15" s="145">
        <f>+K15-P15</f>
        <v>2251.4000000000005</v>
      </c>
    </row>
    <row r="16" spans="1:18" s="52" customFormat="1" ht="88.5" customHeight="1" x14ac:dyDescent="0.25">
      <c r="A16" s="213"/>
      <c r="B16" s="81" t="s">
        <v>625</v>
      </c>
      <c r="C16" s="20" t="s">
        <v>568</v>
      </c>
      <c r="D16" s="40">
        <v>263.57</v>
      </c>
      <c r="E16" s="49">
        <v>15</v>
      </c>
      <c r="F16" s="40">
        <f>+D16*E16</f>
        <v>3953.5499999999997</v>
      </c>
      <c r="G16" s="40"/>
      <c r="H16" s="50"/>
      <c r="I16" s="50"/>
      <c r="J16" s="50"/>
      <c r="K16" s="51">
        <f t="shared" si="1"/>
        <v>3953.5499999999997</v>
      </c>
      <c r="L16" s="40">
        <v>273.68</v>
      </c>
      <c r="M16" s="50"/>
      <c r="N16" s="50"/>
      <c r="O16" s="50"/>
      <c r="P16" s="51">
        <f t="shared" si="2"/>
        <v>273.68</v>
      </c>
      <c r="Q16" s="145">
        <f t="shared" si="5"/>
        <v>3679.87</v>
      </c>
    </row>
    <row r="17" spans="1:17" s="52" customFormat="1" ht="109.5" customHeight="1" x14ac:dyDescent="0.25">
      <c r="A17" s="213"/>
      <c r="B17" s="81" t="s">
        <v>573</v>
      </c>
      <c r="C17" s="20" t="s">
        <v>598</v>
      </c>
      <c r="D17" s="40">
        <v>325.62</v>
      </c>
      <c r="E17" s="49">
        <v>15</v>
      </c>
      <c r="F17" s="40">
        <f>+D17*E17</f>
        <v>4884.3</v>
      </c>
      <c r="G17" s="40"/>
      <c r="H17" s="50"/>
      <c r="I17" s="50"/>
      <c r="J17" s="50"/>
      <c r="K17" s="51">
        <f t="shared" si="1"/>
        <v>4884.3</v>
      </c>
      <c r="L17" s="40">
        <v>374.95</v>
      </c>
      <c r="M17" s="50"/>
      <c r="N17" s="50"/>
      <c r="O17" s="50"/>
      <c r="P17" s="51">
        <f t="shared" si="2"/>
        <v>374.95</v>
      </c>
      <c r="Q17" s="145">
        <f t="shared" si="5"/>
        <v>4509.3500000000004</v>
      </c>
    </row>
    <row r="18" spans="1:17" s="52" customFormat="1" ht="88.5" customHeight="1" x14ac:dyDescent="0.25">
      <c r="A18" s="213"/>
      <c r="B18" s="81" t="s">
        <v>571</v>
      </c>
      <c r="C18" s="20" t="s">
        <v>572</v>
      </c>
      <c r="D18" s="40">
        <v>263.57</v>
      </c>
      <c r="E18" s="49">
        <v>15</v>
      </c>
      <c r="F18" s="40">
        <f>+D18*E18</f>
        <v>3953.5499999999997</v>
      </c>
      <c r="G18" s="40"/>
      <c r="H18" s="50"/>
      <c r="I18" s="50"/>
      <c r="J18" s="50"/>
      <c r="K18" s="51">
        <f t="shared" si="1"/>
        <v>3953.5499999999997</v>
      </c>
      <c r="L18" s="40">
        <v>273.58</v>
      </c>
      <c r="M18" s="50"/>
      <c r="N18" s="50"/>
      <c r="O18" s="50"/>
      <c r="P18" s="51">
        <f t="shared" si="2"/>
        <v>273.58</v>
      </c>
      <c r="Q18" s="145">
        <f t="shared" si="5"/>
        <v>3679.97</v>
      </c>
    </row>
    <row r="19" spans="1:17" s="52" customFormat="1" ht="88.5" customHeight="1" x14ac:dyDescent="0.25">
      <c r="A19" s="213"/>
      <c r="B19" s="81" t="s">
        <v>567</v>
      </c>
      <c r="C19" s="20" t="s">
        <v>569</v>
      </c>
      <c r="D19" s="40">
        <v>250</v>
      </c>
      <c r="E19" s="49">
        <v>15</v>
      </c>
      <c r="F19" s="40">
        <f>+D19*E19</f>
        <v>3750</v>
      </c>
      <c r="G19" s="40"/>
      <c r="H19" s="50"/>
      <c r="I19" s="50"/>
      <c r="J19" s="50"/>
      <c r="K19" s="51">
        <f t="shared" si="1"/>
        <v>3750</v>
      </c>
      <c r="L19" s="212"/>
      <c r="M19" s="50"/>
      <c r="N19" s="50"/>
      <c r="O19" s="50"/>
      <c r="P19" s="51">
        <f t="shared" si="2"/>
        <v>0</v>
      </c>
      <c r="Q19" s="145">
        <f t="shared" si="5"/>
        <v>3750</v>
      </c>
    </row>
    <row r="20" spans="1:17" s="52" customFormat="1" ht="96" customHeight="1" x14ac:dyDescent="0.25">
      <c r="A20" s="213"/>
      <c r="B20" s="72" t="s">
        <v>577</v>
      </c>
      <c r="C20" s="20" t="s">
        <v>562</v>
      </c>
      <c r="D20" s="40">
        <v>220.77</v>
      </c>
      <c r="E20" s="49">
        <v>15</v>
      </c>
      <c r="F20" s="40">
        <f t="shared" ref="F20:F22" si="6">+D20*E20</f>
        <v>3311.55</v>
      </c>
      <c r="G20" s="40"/>
      <c r="H20" s="50"/>
      <c r="I20" s="50"/>
      <c r="J20" s="50"/>
      <c r="K20" s="51">
        <f t="shared" si="1"/>
        <v>3311.55</v>
      </c>
      <c r="L20" s="40">
        <v>78.73</v>
      </c>
      <c r="M20" s="50"/>
      <c r="N20" s="50"/>
      <c r="O20" s="50"/>
      <c r="P20" s="51">
        <f t="shared" si="2"/>
        <v>78.73</v>
      </c>
      <c r="Q20" s="145">
        <f t="shared" ref="Q20:Q22" si="7">+K20-P20</f>
        <v>3232.82</v>
      </c>
    </row>
    <row r="21" spans="1:17" s="52" customFormat="1" ht="96" customHeight="1" x14ac:dyDescent="0.25">
      <c r="A21" s="213"/>
      <c r="B21" s="72" t="s">
        <v>577</v>
      </c>
      <c r="C21" s="20" t="s">
        <v>563</v>
      </c>
      <c r="D21" s="40">
        <v>220.77</v>
      </c>
      <c r="E21" s="49">
        <v>15</v>
      </c>
      <c r="F21" s="40">
        <f t="shared" si="6"/>
        <v>3311.55</v>
      </c>
      <c r="G21" s="40"/>
      <c r="H21" s="50"/>
      <c r="I21" s="50"/>
      <c r="J21" s="50"/>
      <c r="K21" s="51">
        <f t="shared" si="1"/>
        <v>3311.55</v>
      </c>
      <c r="L21" s="40">
        <v>78.73</v>
      </c>
      <c r="M21" s="50"/>
      <c r="N21" s="50"/>
      <c r="O21" s="50"/>
      <c r="P21" s="51">
        <f t="shared" si="2"/>
        <v>78.73</v>
      </c>
      <c r="Q21" s="145">
        <f t="shared" si="7"/>
        <v>3232.82</v>
      </c>
    </row>
    <row r="22" spans="1:17" s="52" customFormat="1" ht="96" customHeight="1" x14ac:dyDescent="0.25">
      <c r="A22" s="213"/>
      <c r="B22" s="81" t="s">
        <v>584</v>
      </c>
      <c r="C22" s="20" t="s">
        <v>585</v>
      </c>
      <c r="D22" s="40">
        <v>164.36</v>
      </c>
      <c r="E22" s="49">
        <v>15</v>
      </c>
      <c r="F22" s="40">
        <f t="shared" si="6"/>
        <v>2465.4</v>
      </c>
      <c r="G22" s="40"/>
      <c r="H22" s="50">
        <v>19.010000000000002</v>
      </c>
      <c r="I22" s="50"/>
      <c r="J22" s="50"/>
      <c r="K22" s="51">
        <f t="shared" si="1"/>
        <v>2484.4100000000003</v>
      </c>
      <c r="L22" s="40"/>
      <c r="M22" s="50"/>
      <c r="N22" s="50"/>
      <c r="O22" s="50"/>
      <c r="P22" s="51">
        <f t="shared" si="2"/>
        <v>0</v>
      </c>
      <c r="Q22" s="145">
        <f t="shared" si="7"/>
        <v>2484.4100000000003</v>
      </c>
    </row>
    <row r="23" spans="1:17" s="52" customFormat="1" ht="96" customHeight="1" x14ac:dyDescent="0.25">
      <c r="A23" s="213"/>
      <c r="B23" s="81" t="s">
        <v>626</v>
      </c>
      <c r="C23" s="189" t="s">
        <v>597</v>
      </c>
      <c r="D23" s="40">
        <v>190.13</v>
      </c>
      <c r="E23" s="49">
        <v>15</v>
      </c>
      <c r="F23" s="40">
        <f t="shared" ref="F23" si="8">+D23*E23</f>
        <v>2851.95</v>
      </c>
      <c r="G23" s="40"/>
      <c r="H23" s="50"/>
      <c r="I23" s="50"/>
      <c r="J23" s="50"/>
      <c r="K23" s="51">
        <f t="shared" si="1"/>
        <v>2851.95</v>
      </c>
      <c r="L23" s="40"/>
      <c r="M23" s="50"/>
      <c r="N23" s="50"/>
      <c r="O23" s="50"/>
      <c r="P23" s="51">
        <f t="shared" si="2"/>
        <v>0</v>
      </c>
      <c r="Q23" s="145">
        <f>+K23-P23</f>
        <v>2851.95</v>
      </c>
    </row>
    <row r="24" spans="1:17" s="52" customFormat="1" ht="96" customHeight="1" x14ac:dyDescent="0.25">
      <c r="A24" s="213"/>
      <c r="B24" s="81" t="s">
        <v>587</v>
      </c>
      <c r="C24" s="20" t="s">
        <v>599</v>
      </c>
      <c r="D24" s="40">
        <v>299.20999999999998</v>
      </c>
      <c r="E24" s="49">
        <v>15</v>
      </c>
      <c r="F24" s="40">
        <f t="shared" ref="F24:F44" si="9">+D24*E24</f>
        <v>4488.1499999999996</v>
      </c>
      <c r="G24" s="40"/>
      <c r="H24" s="50"/>
      <c r="I24" s="50"/>
      <c r="J24" s="50"/>
      <c r="K24" s="51">
        <f t="shared" si="1"/>
        <v>4488.1499999999996</v>
      </c>
      <c r="L24" s="40">
        <v>331.85</v>
      </c>
      <c r="M24" s="50"/>
      <c r="N24" s="50"/>
      <c r="O24" s="50"/>
      <c r="P24" s="51">
        <f t="shared" si="2"/>
        <v>331.85</v>
      </c>
      <c r="Q24" s="145">
        <f t="shared" ref="Q24:Q45" si="10">+K24-P24</f>
        <v>4156.2999999999993</v>
      </c>
    </row>
    <row r="25" spans="1:17" s="52" customFormat="1" ht="96" customHeight="1" x14ac:dyDescent="0.25">
      <c r="A25" s="213"/>
      <c r="B25" s="81" t="s">
        <v>609</v>
      </c>
      <c r="C25" s="20" t="s">
        <v>639</v>
      </c>
      <c r="D25" s="40">
        <v>178.08</v>
      </c>
      <c r="E25" s="49">
        <v>15</v>
      </c>
      <c r="F25" s="40">
        <f t="shared" si="9"/>
        <v>2671.2000000000003</v>
      </c>
      <c r="G25" s="40"/>
      <c r="H25" s="50"/>
      <c r="I25" s="50"/>
      <c r="J25" s="50"/>
      <c r="K25" s="51">
        <f t="shared" si="1"/>
        <v>2671.2000000000003</v>
      </c>
      <c r="L25" s="40"/>
      <c r="M25" s="50"/>
      <c r="N25" s="50"/>
      <c r="O25" s="50"/>
      <c r="P25" s="51">
        <f t="shared" si="2"/>
        <v>0</v>
      </c>
      <c r="Q25" s="145">
        <f t="shared" si="10"/>
        <v>2671.2000000000003</v>
      </c>
    </row>
    <row r="26" spans="1:17" s="52" customFormat="1" ht="96" customHeight="1" x14ac:dyDescent="0.25">
      <c r="A26" s="213"/>
      <c r="B26" s="81" t="s">
        <v>610</v>
      </c>
      <c r="C26" s="20" t="s">
        <v>640</v>
      </c>
      <c r="D26" s="40">
        <v>368.8</v>
      </c>
      <c r="E26" s="49">
        <v>15</v>
      </c>
      <c r="F26" s="40">
        <f t="shared" si="9"/>
        <v>5532</v>
      </c>
      <c r="G26" s="40"/>
      <c r="H26" s="50"/>
      <c r="I26" s="50"/>
      <c r="J26" s="50"/>
      <c r="K26" s="51">
        <f t="shared" si="1"/>
        <v>5532</v>
      </c>
      <c r="L26" s="40">
        <v>447.53</v>
      </c>
      <c r="M26" s="50"/>
      <c r="N26" s="50"/>
      <c r="O26" s="50"/>
      <c r="P26" s="51">
        <f t="shared" si="2"/>
        <v>447.53</v>
      </c>
      <c r="Q26" s="145">
        <f t="shared" si="10"/>
        <v>5084.47</v>
      </c>
    </row>
    <row r="27" spans="1:17" s="52" customFormat="1" ht="96" customHeight="1" x14ac:dyDescent="0.25">
      <c r="A27" s="213"/>
      <c r="B27" s="81" t="s">
        <v>611</v>
      </c>
      <c r="C27" s="20" t="s">
        <v>613</v>
      </c>
      <c r="D27" s="40">
        <v>367</v>
      </c>
      <c r="E27" s="49">
        <v>15</v>
      </c>
      <c r="F27" s="40">
        <f t="shared" si="9"/>
        <v>5505</v>
      </c>
      <c r="G27" s="40"/>
      <c r="H27" s="50"/>
      <c r="I27" s="50"/>
      <c r="J27" s="50"/>
      <c r="K27" s="51">
        <f t="shared" si="1"/>
        <v>5505</v>
      </c>
      <c r="L27" s="40">
        <v>443.21</v>
      </c>
      <c r="M27" s="50"/>
      <c r="N27" s="50"/>
      <c r="O27" s="50"/>
      <c r="P27" s="51">
        <f t="shared" si="2"/>
        <v>443.21</v>
      </c>
      <c r="Q27" s="145">
        <f>+K27-P27</f>
        <v>5061.79</v>
      </c>
    </row>
    <row r="28" spans="1:17" s="52" customFormat="1" ht="76.5" customHeight="1" x14ac:dyDescent="0.25">
      <c r="A28" s="213"/>
      <c r="B28" s="81" t="s">
        <v>615</v>
      </c>
      <c r="C28" s="20" t="s">
        <v>616</v>
      </c>
      <c r="D28" s="40">
        <v>405</v>
      </c>
      <c r="E28" s="49">
        <v>15</v>
      </c>
      <c r="F28" s="40">
        <f t="shared" si="9"/>
        <v>6075</v>
      </c>
      <c r="G28" s="40"/>
      <c r="H28" s="50"/>
      <c r="I28" s="50"/>
      <c r="J28" s="50"/>
      <c r="K28" s="51">
        <f t="shared" si="1"/>
        <v>6075</v>
      </c>
      <c r="L28" s="40">
        <v>534.41</v>
      </c>
      <c r="M28" s="50"/>
      <c r="N28" s="50"/>
      <c r="O28" s="50"/>
      <c r="P28" s="51">
        <f t="shared" si="2"/>
        <v>534.41</v>
      </c>
      <c r="Q28" s="145">
        <f t="shared" ref="Q28" si="11">+K28-P28</f>
        <v>5540.59</v>
      </c>
    </row>
    <row r="29" spans="1:17" s="52" customFormat="1" ht="66" customHeight="1" x14ac:dyDescent="0.25">
      <c r="A29" s="213"/>
      <c r="B29" s="81" t="s">
        <v>612</v>
      </c>
      <c r="C29" s="20" t="s">
        <v>614</v>
      </c>
      <c r="D29" s="40">
        <v>218.53</v>
      </c>
      <c r="E29" s="49">
        <v>15</v>
      </c>
      <c r="F29" s="40">
        <f t="shared" si="9"/>
        <v>3277.95</v>
      </c>
      <c r="G29" s="40"/>
      <c r="H29" s="50"/>
      <c r="I29" s="50"/>
      <c r="J29" s="50"/>
      <c r="K29" s="51">
        <f t="shared" si="1"/>
        <v>3277.95</v>
      </c>
      <c r="L29" s="40">
        <v>200.18</v>
      </c>
      <c r="M29" s="50"/>
      <c r="N29" s="50"/>
      <c r="O29" s="50"/>
      <c r="P29" s="51">
        <f t="shared" si="2"/>
        <v>200.18</v>
      </c>
      <c r="Q29" s="145">
        <f t="shared" si="10"/>
        <v>3077.77</v>
      </c>
    </row>
    <row r="30" spans="1:17" s="52" customFormat="1" ht="66" customHeight="1" x14ac:dyDescent="0.25">
      <c r="A30" s="213"/>
      <c r="B30" s="81" t="s">
        <v>622</v>
      </c>
      <c r="C30" s="20" t="s">
        <v>623</v>
      </c>
      <c r="D30" s="40">
        <v>190.13</v>
      </c>
      <c r="E30" s="49">
        <v>15</v>
      </c>
      <c r="F30" s="40">
        <f t="shared" si="9"/>
        <v>2851.95</v>
      </c>
      <c r="G30" s="40"/>
      <c r="H30" s="50">
        <v>163.06</v>
      </c>
      <c r="I30" s="50"/>
      <c r="J30" s="50"/>
      <c r="K30" s="51">
        <f t="shared" si="1"/>
        <v>3015.0099999999998</v>
      </c>
      <c r="L30" s="40"/>
      <c r="M30" s="50"/>
      <c r="N30" s="50"/>
      <c r="O30" s="50"/>
      <c r="P30" s="51">
        <f t="shared" si="2"/>
        <v>0</v>
      </c>
      <c r="Q30" s="145">
        <f t="shared" si="10"/>
        <v>3015.0099999999998</v>
      </c>
    </row>
    <row r="31" spans="1:17" s="52" customFormat="1" ht="66" customHeight="1" x14ac:dyDescent="0.25">
      <c r="A31" s="213"/>
      <c r="B31" s="81" t="s">
        <v>621</v>
      </c>
      <c r="C31" s="20" t="s">
        <v>620</v>
      </c>
      <c r="D31" s="40">
        <v>298.58999999999997</v>
      </c>
      <c r="E31" s="49">
        <v>15</v>
      </c>
      <c r="F31" s="40">
        <f t="shared" si="9"/>
        <v>4478.8499999999995</v>
      </c>
      <c r="G31" s="40"/>
      <c r="H31" s="50"/>
      <c r="I31" s="50"/>
      <c r="J31" s="50"/>
      <c r="K31" s="51">
        <f t="shared" si="1"/>
        <v>4478.8499999999995</v>
      </c>
      <c r="L31" s="40">
        <v>330.84</v>
      </c>
      <c r="M31" s="50"/>
      <c r="N31" s="50"/>
      <c r="O31" s="50"/>
      <c r="P31" s="51">
        <f t="shared" si="2"/>
        <v>330.84</v>
      </c>
      <c r="Q31" s="145">
        <f t="shared" si="10"/>
        <v>4148.0099999999993</v>
      </c>
    </row>
    <row r="32" spans="1:17" s="52" customFormat="1" ht="66" customHeight="1" x14ac:dyDescent="0.25">
      <c r="A32" s="213"/>
      <c r="B32" s="81" t="s">
        <v>629</v>
      </c>
      <c r="C32" s="20" t="s">
        <v>628</v>
      </c>
      <c r="D32" s="40">
        <v>320</v>
      </c>
      <c r="E32" s="49">
        <v>15</v>
      </c>
      <c r="F32" s="40">
        <f t="shared" si="9"/>
        <v>4800</v>
      </c>
      <c r="G32" s="40"/>
      <c r="H32" s="50"/>
      <c r="I32" s="50"/>
      <c r="J32" s="50"/>
      <c r="K32" s="51">
        <f t="shared" si="1"/>
        <v>4800</v>
      </c>
      <c r="L32" s="40">
        <v>365.78</v>
      </c>
      <c r="M32" s="50"/>
      <c r="N32" s="50"/>
      <c r="O32" s="50"/>
      <c r="P32" s="51">
        <f t="shared" si="2"/>
        <v>365.78</v>
      </c>
      <c r="Q32" s="145">
        <f t="shared" si="10"/>
        <v>4434.22</v>
      </c>
    </row>
    <row r="33" spans="1:17" s="52" customFormat="1" ht="66" customHeight="1" x14ac:dyDescent="0.25">
      <c r="A33" s="213"/>
      <c r="B33" s="81" t="s">
        <v>630</v>
      </c>
      <c r="C33" s="20" t="s">
        <v>631</v>
      </c>
      <c r="D33" s="40">
        <v>336.82</v>
      </c>
      <c r="E33" s="49">
        <v>15</v>
      </c>
      <c r="F33" s="40">
        <f t="shared" si="9"/>
        <v>5052.3</v>
      </c>
      <c r="G33" s="40"/>
      <c r="H33" s="50"/>
      <c r="I33" s="50"/>
      <c r="J33" s="50"/>
      <c r="K33" s="51">
        <f t="shared" si="1"/>
        <v>5052.3</v>
      </c>
      <c r="L33" s="40">
        <v>393.23</v>
      </c>
      <c r="M33" s="50"/>
      <c r="N33" s="50"/>
      <c r="O33" s="50"/>
      <c r="P33" s="51">
        <f t="shared" si="2"/>
        <v>393.23</v>
      </c>
      <c r="Q33" s="145">
        <f t="shared" si="10"/>
        <v>4659.07</v>
      </c>
    </row>
    <row r="34" spans="1:17" s="52" customFormat="1" ht="66" customHeight="1" x14ac:dyDescent="0.25">
      <c r="A34" s="213"/>
      <c r="B34" s="81" t="s">
        <v>632</v>
      </c>
      <c r="C34" s="20" t="s">
        <v>633</v>
      </c>
      <c r="D34" s="40">
        <v>545</v>
      </c>
      <c r="E34" s="49">
        <v>15</v>
      </c>
      <c r="F34" s="40">
        <f t="shared" si="9"/>
        <v>8175</v>
      </c>
      <c r="G34" s="40"/>
      <c r="H34" s="50"/>
      <c r="I34" s="50"/>
      <c r="J34" s="50"/>
      <c r="K34" s="51">
        <f t="shared" si="1"/>
        <v>8175</v>
      </c>
      <c r="L34" s="40">
        <v>923.16</v>
      </c>
      <c r="M34" s="50"/>
      <c r="N34" s="50"/>
      <c r="O34" s="50"/>
      <c r="P34" s="51">
        <f t="shared" si="2"/>
        <v>923.16</v>
      </c>
      <c r="Q34" s="145">
        <f t="shared" si="10"/>
        <v>7251.84</v>
      </c>
    </row>
    <row r="35" spans="1:17" s="52" customFormat="1" ht="66" customHeight="1" x14ac:dyDescent="0.25">
      <c r="A35" s="213"/>
      <c r="B35" s="81" t="s">
        <v>634</v>
      </c>
      <c r="C35" s="20" t="s">
        <v>635</v>
      </c>
      <c r="D35" s="40">
        <v>310</v>
      </c>
      <c r="E35" s="49">
        <v>15</v>
      </c>
      <c r="F35" s="40">
        <f t="shared" si="9"/>
        <v>4650</v>
      </c>
      <c r="G35" s="40"/>
      <c r="H35" s="50"/>
      <c r="I35" s="50"/>
      <c r="J35" s="50"/>
      <c r="K35" s="51">
        <f t="shared" si="1"/>
        <v>4650</v>
      </c>
      <c r="L35" s="40">
        <v>349.46</v>
      </c>
      <c r="M35" s="50"/>
      <c r="N35" s="50"/>
      <c r="O35" s="50"/>
      <c r="P35" s="51">
        <f t="shared" si="2"/>
        <v>349.46</v>
      </c>
      <c r="Q35" s="145">
        <f t="shared" si="10"/>
        <v>4300.54</v>
      </c>
    </row>
    <row r="36" spans="1:17" s="52" customFormat="1" ht="102" customHeight="1" x14ac:dyDescent="0.25">
      <c r="A36" s="261" t="s">
        <v>363</v>
      </c>
      <c r="B36" s="81" t="s">
        <v>658</v>
      </c>
      <c r="C36" s="20" t="s">
        <v>659</v>
      </c>
      <c r="D36" s="40">
        <v>208</v>
      </c>
      <c r="E36" s="49">
        <v>15</v>
      </c>
      <c r="F36" s="40">
        <f>+D36*E36</f>
        <v>3120</v>
      </c>
      <c r="G36" s="40"/>
      <c r="H36" s="50"/>
      <c r="I36" s="50"/>
      <c r="J36" s="50"/>
      <c r="K36" s="51">
        <f t="shared" si="1"/>
        <v>3120</v>
      </c>
      <c r="L36" s="40">
        <v>58.08</v>
      </c>
      <c r="M36" s="50"/>
      <c r="N36" s="50"/>
      <c r="O36" s="50"/>
      <c r="P36" s="51">
        <f t="shared" si="2"/>
        <v>58.08</v>
      </c>
      <c r="Q36" s="145">
        <f t="shared" si="10"/>
        <v>3061.92</v>
      </c>
    </row>
    <row r="37" spans="1:17" s="52" customFormat="1" ht="99.75" customHeight="1" x14ac:dyDescent="0.25">
      <c r="A37" s="261"/>
      <c r="B37" s="81" t="s">
        <v>669</v>
      </c>
      <c r="C37" s="20" t="s">
        <v>660</v>
      </c>
      <c r="D37" s="40">
        <v>241.4</v>
      </c>
      <c r="E37" s="49">
        <v>15</v>
      </c>
      <c r="F37" s="40">
        <f t="shared" si="9"/>
        <v>3621</v>
      </c>
      <c r="G37" s="40"/>
      <c r="H37" s="50"/>
      <c r="I37" s="50"/>
      <c r="J37" s="50"/>
      <c r="K37" s="51">
        <f t="shared" si="1"/>
        <v>3621</v>
      </c>
      <c r="L37" s="40">
        <v>130.13</v>
      </c>
      <c r="M37" s="50"/>
      <c r="N37" s="50"/>
      <c r="O37" s="50"/>
      <c r="P37" s="51">
        <f t="shared" si="2"/>
        <v>130.13</v>
      </c>
      <c r="Q37" s="145">
        <f t="shared" si="10"/>
        <v>3490.87</v>
      </c>
    </row>
    <row r="38" spans="1:17" s="52" customFormat="1" ht="92.25" customHeight="1" x14ac:dyDescent="0.25">
      <c r="A38" s="261"/>
      <c r="B38" s="81" t="s">
        <v>670</v>
      </c>
      <c r="C38" s="20" t="s">
        <v>661</v>
      </c>
      <c r="D38" s="40">
        <v>208</v>
      </c>
      <c r="E38" s="49">
        <v>15</v>
      </c>
      <c r="F38" s="40">
        <f t="shared" si="9"/>
        <v>3120</v>
      </c>
      <c r="G38" s="40"/>
      <c r="H38" s="50"/>
      <c r="I38" s="50"/>
      <c r="J38" s="50"/>
      <c r="K38" s="51">
        <f t="shared" si="1"/>
        <v>3120</v>
      </c>
      <c r="L38" s="40">
        <v>58.08</v>
      </c>
      <c r="M38" s="50"/>
      <c r="N38" s="50"/>
      <c r="O38" s="50"/>
      <c r="P38" s="51">
        <f t="shared" si="2"/>
        <v>58.08</v>
      </c>
      <c r="Q38" s="145">
        <f t="shared" si="10"/>
        <v>3061.92</v>
      </c>
    </row>
    <row r="39" spans="1:17" s="52" customFormat="1" ht="83.25" customHeight="1" x14ac:dyDescent="0.25">
      <c r="A39" s="261"/>
      <c r="B39" s="81" t="s">
        <v>671</v>
      </c>
      <c r="C39" s="20" t="s">
        <v>662</v>
      </c>
      <c r="D39" s="40">
        <v>241.4</v>
      </c>
      <c r="E39" s="49">
        <v>15</v>
      </c>
      <c r="F39" s="40">
        <f t="shared" si="9"/>
        <v>3621</v>
      </c>
      <c r="G39" s="40"/>
      <c r="H39" s="50"/>
      <c r="I39" s="50"/>
      <c r="J39" s="50"/>
      <c r="K39" s="51">
        <f t="shared" si="1"/>
        <v>3621</v>
      </c>
      <c r="L39" s="40">
        <v>130.13</v>
      </c>
      <c r="M39" s="50"/>
      <c r="N39" s="50"/>
      <c r="O39" s="50"/>
      <c r="P39" s="51">
        <f t="shared" si="2"/>
        <v>130.13</v>
      </c>
      <c r="Q39" s="145">
        <f t="shared" si="10"/>
        <v>3490.87</v>
      </c>
    </row>
    <row r="40" spans="1:17" s="52" customFormat="1" ht="96" customHeight="1" x14ac:dyDescent="0.25">
      <c r="A40" s="261"/>
      <c r="B40" s="81" t="s">
        <v>672</v>
      </c>
      <c r="C40" s="20" t="s">
        <v>663</v>
      </c>
      <c r="D40" s="40">
        <v>241.4</v>
      </c>
      <c r="E40" s="49">
        <v>15</v>
      </c>
      <c r="F40" s="40">
        <f t="shared" si="9"/>
        <v>3621</v>
      </c>
      <c r="G40" s="40"/>
      <c r="H40" s="50"/>
      <c r="I40" s="50"/>
      <c r="J40" s="50"/>
      <c r="K40" s="51">
        <f t="shared" si="1"/>
        <v>3621</v>
      </c>
      <c r="L40" s="40">
        <v>130.13</v>
      </c>
      <c r="M40" s="50"/>
      <c r="N40" s="50"/>
      <c r="O40" s="50"/>
      <c r="P40" s="51">
        <f t="shared" si="2"/>
        <v>130.13</v>
      </c>
      <c r="Q40" s="145">
        <f t="shared" si="10"/>
        <v>3490.87</v>
      </c>
    </row>
    <row r="41" spans="1:17" s="52" customFormat="1" ht="66" customHeight="1" x14ac:dyDescent="0.25">
      <c r="A41" s="261"/>
      <c r="B41" s="81" t="s">
        <v>673</v>
      </c>
      <c r="C41" s="20" t="s">
        <v>664</v>
      </c>
      <c r="D41" s="40">
        <v>208</v>
      </c>
      <c r="E41" s="49">
        <v>15</v>
      </c>
      <c r="F41" s="40">
        <f t="shared" si="9"/>
        <v>3120</v>
      </c>
      <c r="G41" s="40"/>
      <c r="H41" s="50"/>
      <c r="I41" s="50"/>
      <c r="J41" s="50"/>
      <c r="K41" s="51">
        <f t="shared" si="1"/>
        <v>3120</v>
      </c>
      <c r="L41" s="40">
        <v>58.08</v>
      </c>
      <c r="M41" s="50"/>
      <c r="N41" s="50"/>
      <c r="O41" s="50"/>
      <c r="P41" s="51">
        <f t="shared" si="2"/>
        <v>58.08</v>
      </c>
      <c r="Q41" s="145">
        <f t="shared" si="10"/>
        <v>3061.92</v>
      </c>
    </row>
    <row r="42" spans="1:17" s="52" customFormat="1" ht="66" customHeight="1" x14ac:dyDescent="0.25">
      <c r="A42" s="261"/>
      <c r="B42" s="81" t="s">
        <v>674</v>
      </c>
      <c r="C42" s="20" t="s">
        <v>665</v>
      </c>
      <c r="D42" s="40">
        <v>241.4</v>
      </c>
      <c r="E42" s="49">
        <v>15</v>
      </c>
      <c r="F42" s="40">
        <f t="shared" si="9"/>
        <v>3621</v>
      </c>
      <c r="G42" s="40"/>
      <c r="H42" s="50"/>
      <c r="I42" s="50"/>
      <c r="J42" s="50"/>
      <c r="K42" s="51">
        <f t="shared" si="1"/>
        <v>3621</v>
      </c>
      <c r="L42" s="40">
        <v>130.13</v>
      </c>
      <c r="M42" s="50"/>
      <c r="N42" s="50"/>
      <c r="O42" s="50"/>
      <c r="P42" s="51">
        <f t="shared" si="2"/>
        <v>130.13</v>
      </c>
      <c r="Q42" s="145">
        <f t="shared" si="10"/>
        <v>3490.87</v>
      </c>
    </row>
    <row r="43" spans="1:17" s="52" customFormat="1" ht="87" customHeight="1" x14ac:dyDescent="0.25">
      <c r="A43" s="261"/>
      <c r="B43" s="81" t="s">
        <v>675</v>
      </c>
      <c r="C43" s="20" t="s">
        <v>666</v>
      </c>
      <c r="D43" s="40">
        <v>320</v>
      </c>
      <c r="E43" s="49">
        <v>15</v>
      </c>
      <c r="F43" s="40">
        <f t="shared" si="9"/>
        <v>4800</v>
      </c>
      <c r="G43" s="40"/>
      <c r="H43" s="50"/>
      <c r="I43" s="50"/>
      <c r="J43" s="50"/>
      <c r="K43" s="51">
        <f t="shared" si="1"/>
        <v>4800</v>
      </c>
      <c r="L43" s="40">
        <v>365.78</v>
      </c>
      <c r="M43" s="50"/>
      <c r="N43" s="50"/>
      <c r="O43" s="50"/>
      <c r="P43" s="51">
        <f t="shared" si="2"/>
        <v>365.78</v>
      </c>
      <c r="Q43" s="145">
        <f t="shared" si="10"/>
        <v>4434.22</v>
      </c>
    </row>
    <row r="44" spans="1:17" s="52" customFormat="1" ht="79.5" customHeight="1" x14ac:dyDescent="0.25">
      <c r="A44" s="261"/>
      <c r="B44" s="81" t="s">
        <v>676</v>
      </c>
      <c r="C44" s="20" t="s">
        <v>667</v>
      </c>
      <c r="D44" s="40">
        <v>325.7</v>
      </c>
      <c r="E44" s="49">
        <v>7</v>
      </c>
      <c r="F44" s="40">
        <f t="shared" si="9"/>
        <v>2279.9</v>
      </c>
      <c r="G44" s="40"/>
      <c r="H44" s="50"/>
      <c r="I44" s="50"/>
      <c r="J44" s="50"/>
      <c r="K44" s="51">
        <f t="shared" si="1"/>
        <v>2279.9</v>
      </c>
      <c r="L44" s="40">
        <v>375.08</v>
      </c>
      <c r="M44" s="50"/>
      <c r="N44" s="50"/>
      <c r="O44" s="50"/>
      <c r="P44" s="51">
        <f t="shared" si="2"/>
        <v>375.08</v>
      </c>
      <c r="Q44" s="145">
        <f t="shared" si="10"/>
        <v>1904.8200000000002</v>
      </c>
    </row>
    <row r="45" spans="1:17" s="52" customFormat="1" ht="66" customHeight="1" x14ac:dyDescent="0.25">
      <c r="A45" s="261"/>
      <c r="B45" s="81" t="s">
        <v>677</v>
      </c>
      <c r="C45" s="20" t="s">
        <v>668</v>
      </c>
      <c r="D45" s="40">
        <v>219.7</v>
      </c>
      <c r="E45" s="49">
        <v>15</v>
      </c>
      <c r="F45" s="40">
        <f>+D45*E45</f>
        <v>3295.5</v>
      </c>
      <c r="G45" s="40"/>
      <c r="H45" s="50"/>
      <c r="I45" s="50"/>
      <c r="J45" s="50"/>
      <c r="K45" s="51">
        <f t="shared" si="1"/>
        <v>3295.5</v>
      </c>
      <c r="L45" s="40">
        <v>76.989999999999995</v>
      </c>
      <c r="M45" s="50"/>
      <c r="N45" s="50"/>
      <c r="O45" s="50"/>
      <c r="P45" s="51">
        <f t="shared" si="2"/>
        <v>76.989999999999995</v>
      </c>
      <c r="Q45" s="145">
        <f t="shared" si="10"/>
        <v>3218.51</v>
      </c>
    </row>
    <row r="46" spans="1:17" s="52" customFormat="1" ht="96" customHeight="1" x14ac:dyDescent="0.25">
      <c r="A46" s="262"/>
      <c r="B46" s="81" t="s">
        <v>587</v>
      </c>
      <c r="C46" s="20" t="s">
        <v>608</v>
      </c>
      <c r="D46" s="40">
        <v>450</v>
      </c>
      <c r="E46" s="49">
        <v>15</v>
      </c>
      <c r="F46" s="40">
        <f>+D46*E46</f>
        <v>6750</v>
      </c>
      <c r="G46" s="40"/>
      <c r="H46" s="50"/>
      <c r="I46" s="50"/>
      <c r="J46" s="50"/>
      <c r="K46" s="51">
        <f>+F46+G46+H46+J46+I46</f>
        <v>6750</v>
      </c>
      <c r="L46" s="40">
        <v>649.46</v>
      </c>
      <c r="M46" s="50"/>
      <c r="N46" s="50"/>
      <c r="O46" s="50"/>
      <c r="P46" s="51">
        <f>+L46+M46+N46+O46</f>
        <v>649.46</v>
      </c>
      <c r="Q46" s="145">
        <f>+K46-P46</f>
        <v>6100.54</v>
      </c>
    </row>
    <row r="47" spans="1:17" s="52" customFormat="1" ht="105" customHeight="1" x14ac:dyDescent="0.25">
      <c r="A47" s="260" t="s">
        <v>464</v>
      </c>
      <c r="B47" s="211" t="s">
        <v>641</v>
      </c>
      <c r="C47" s="20" t="s">
        <v>642</v>
      </c>
      <c r="D47" s="40">
        <v>351</v>
      </c>
      <c r="E47" s="49">
        <v>15</v>
      </c>
      <c r="F47" s="40">
        <f>+D47*E47</f>
        <v>5265</v>
      </c>
      <c r="G47" s="40"/>
      <c r="H47" s="50"/>
      <c r="I47" s="50"/>
      <c r="J47" s="50"/>
      <c r="K47" s="51">
        <f>+F47+G47+H47+J47+I47</f>
        <v>5265</v>
      </c>
      <c r="L47" s="40">
        <v>416.37</v>
      </c>
      <c r="M47" s="50"/>
      <c r="N47" s="50"/>
      <c r="O47" s="50"/>
      <c r="P47" s="51">
        <f t="shared" ref="P47:P60" si="12">+L47+M47+N47+O47</f>
        <v>416.37</v>
      </c>
      <c r="Q47" s="145">
        <f t="shared" ref="Q47:Q60" si="13">+K47-P47</f>
        <v>4848.63</v>
      </c>
    </row>
    <row r="48" spans="1:17" s="52" customFormat="1" ht="96" customHeight="1" x14ac:dyDescent="0.25">
      <c r="A48" s="261"/>
      <c r="B48" s="211" t="s">
        <v>641</v>
      </c>
      <c r="C48" s="20" t="s">
        <v>647</v>
      </c>
      <c r="D48" s="40">
        <v>351</v>
      </c>
      <c r="E48" s="49">
        <v>15</v>
      </c>
      <c r="F48" s="40">
        <f t="shared" ref="F48:F60" si="14">+D48*E48</f>
        <v>5265</v>
      </c>
      <c r="G48" s="40"/>
      <c r="H48" s="50"/>
      <c r="I48" s="50"/>
      <c r="J48" s="50"/>
      <c r="K48" s="51">
        <f>+F48+G48+H48+J48+I48</f>
        <v>5265</v>
      </c>
      <c r="L48" s="40">
        <v>416.37</v>
      </c>
      <c r="M48" s="50"/>
      <c r="N48" s="50"/>
      <c r="O48" s="50"/>
      <c r="P48" s="51">
        <f t="shared" si="12"/>
        <v>416.37</v>
      </c>
      <c r="Q48" s="145">
        <f t="shared" si="13"/>
        <v>4848.63</v>
      </c>
    </row>
    <row r="49" spans="1:17" s="52" customFormat="1" ht="96" customHeight="1" x14ac:dyDescent="0.25">
      <c r="A49" s="261"/>
      <c r="B49" s="211" t="s">
        <v>643</v>
      </c>
      <c r="C49" s="20" t="s">
        <v>644</v>
      </c>
      <c r="D49" s="40">
        <v>327.14999999999998</v>
      </c>
      <c r="E49" s="49">
        <v>3</v>
      </c>
      <c r="F49" s="40">
        <f t="shared" si="14"/>
        <v>981.44999999999993</v>
      </c>
      <c r="G49" s="40"/>
      <c r="H49" s="50"/>
      <c r="I49" s="50"/>
      <c r="J49" s="50"/>
      <c r="K49" s="51">
        <f t="shared" ref="K49:K60" si="15">+F49+G49+H49+J49+I49</f>
        <v>981.44999999999993</v>
      </c>
      <c r="L49" s="40">
        <v>377.45</v>
      </c>
      <c r="M49" s="50"/>
      <c r="N49" s="50"/>
      <c r="O49" s="50"/>
      <c r="P49" s="51">
        <f t="shared" si="12"/>
        <v>377.45</v>
      </c>
      <c r="Q49" s="145">
        <f t="shared" si="13"/>
        <v>604</v>
      </c>
    </row>
    <row r="50" spans="1:17" s="52" customFormat="1" ht="96" customHeight="1" x14ac:dyDescent="0.25">
      <c r="A50" s="261"/>
      <c r="B50" s="211" t="s">
        <v>643</v>
      </c>
      <c r="C50" s="20" t="s">
        <v>646</v>
      </c>
      <c r="D50" s="40">
        <v>327.14999999999998</v>
      </c>
      <c r="E50" s="49">
        <v>15</v>
      </c>
      <c r="F50" s="40">
        <f t="shared" si="14"/>
        <v>4907.25</v>
      </c>
      <c r="G50" s="40"/>
      <c r="H50" s="50"/>
      <c r="I50" s="50"/>
      <c r="J50" s="50"/>
      <c r="K50" s="51">
        <f t="shared" si="15"/>
        <v>4907.25</v>
      </c>
      <c r="L50" s="40">
        <v>377.45</v>
      </c>
      <c r="M50" s="50"/>
      <c r="N50" s="50"/>
      <c r="O50" s="50"/>
      <c r="P50" s="51">
        <f t="shared" si="12"/>
        <v>377.45</v>
      </c>
      <c r="Q50" s="145">
        <f t="shared" si="13"/>
        <v>4529.8</v>
      </c>
    </row>
    <row r="51" spans="1:17" s="52" customFormat="1" ht="96" customHeight="1" x14ac:dyDescent="0.25">
      <c r="A51" s="261"/>
      <c r="B51" s="211" t="s">
        <v>657</v>
      </c>
      <c r="C51" s="20" t="s">
        <v>645</v>
      </c>
      <c r="D51" s="40">
        <v>289.14999999999998</v>
      </c>
      <c r="E51" s="49">
        <v>3</v>
      </c>
      <c r="F51" s="40">
        <f t="shared" si="14"/>
        <v>867.44999999999993</v>
      </c>
      <c r="G51" s="40"/>
      <c r="H51" s="50"/>
      <c r="I51" s="50"/>
      <c r="J51" s="50"/>
      <c r="K51" s="51">
        <f t="shared" si="15"/>
        <v>867.44999999999993</v>
      </c>
      <c r="L51" s="40">
        <v>315.52999999999997</v>
      </c>
      <c r="M51" s="50"/>
      <c r="N51" s="50"/>
      <c r="O51" s="50"/>
      <c r="P51" s="51">
        <f t="shared" si="12"/>
        <v>315.52999999999997</v>
      </c>
      <c r="Q51" s="145">
        <f t="shared" si="13"/>
        <v>551.91999999999996</v>
      </c>
    </row>
    <row r="52" spans="1:17" s="52" customFormat="1" ht="96" customHeight="1" x14ac:dyDescent="0.25">
      <c r="A52" s="261"/>
      <c r="B52" s="211" t="s">
        <v>657</v>
      </c>
      <c r="C52" s="20" t="s">
        <v>648</v>
      </c>
      <c r="D52" s="40">
        <v>289.14999999999998</v>
      </c>
      <c r="E52" s="49">
        <v>15</v>
      </c>
      <c r="F52" s="40">
        <f t="shared" si="14"/>
        <v>4337.25</v>
      </c>
      <c r="G52" s="40"/>
      <c r="H52" s="50"/>
      <c r="I52" s="50"/>
      <c r="J52" s="50"/>
      <c r="K52" s="51">
        <f t="shared" si="15"/>
        <v>4337.25</v>
      </c>
      <c r="L52" s="40">
        <v>315.52999999999997</v>
      </c>
      <c r="M52" s="50"/>
      <c r="N52" s="50"/>
      <c r="O52" s="50"/>
      <c r="P52" s="51">
        <f t="shared" si="12"/>
        <v>315.52999999999997</v>
      </c>
      <c r="Q52" s="145">
        <f t="shared" si="13"/>
        <v>4021.7200000000003</v>
      </c>
    </row>
    <row r="53" spans="1:17" s="52" customFormat="1" ht="96" customHeight="1" x14ac:dyDescent="0.25">
      <c r="A53" s="261"/>
      <c r="B53" s="211" t="s">
        <v>657</v>
      </c>
      <c r="C53" s="20" t="s">
        <v>649</v>
      </c>
      <c r="D53" s="40">
        <v>289.14999999999998</v>
      </c>
      <c r="E53" s="49">
        <v>15</v>
      </c>
      <c r="F53" s="40">
        <f t="shared" si="14"/>
        <v>4337.25</v>
      </c>
      <c r="G53" s="40"/>
      <c r="H53" s="50"/>
      <c r="I53" s="50"/>
      <c r="J53" s="50"/>
      <c r="K53" s="51">
        <f t="shared" si="15"/>
        <v>4337.25</v>
      </c>
      <c r="L53" s="40">
        <v>315.52999999999997</v>
      </c>
      <c r="M53" s="50"/>
      <c r="N53" s="50"/>
      <c r="O53" s="50"/>
      <c r="P53" s="51">
        <f t="shared" si="12"/>
        <v>315.52999999999997</v>
      </c>
      <c r="Q53" s="145">
        <f t="shared" si="13"/>
        <v>4021.7200000000003</v>
      </c>
    </row>
    <row r="54" spans="1:17" s="52" customFormat="1" ht="96" customHeight="1" x14ac:dyDescent="0.25">
      <c r="A54" s="261"/>
      <c r="B54" s="211" t="s">
        <v>657</v>
      </c>
      <c r="C54" s="20" t="s">
        <v>650</v>
      </c>
      <c r="D54" s="40">
        <v>289.14999999999998</v>
      </c>
      <c r="E54" s="49">
        <v>15</v>
      </c>
      <c r="F54" s="40">
        <f t="shared" si="14"/>
        <v>4337.25</v>
      </c>
      <c r="G54" s="40"/>
      <c r="H54" s="50"/>
      <c r="I54" s="50"/>
      <c r="J54" s="50"/>
      <c r="K54" s="51">
        <f t="shared" si="15"/>
        <v>4337.25</v>
      </c>
      <c r="L54" s="40">
        <v>315.52999999999997</v>
      </c>
      <c r="M54" s="50"/>
      <c r="N54" s="50"/>
      <c r="O54" s="50"/>
      <c r="P54" s="51">
        <f t="shared" si="12"/>
        <v>315.52999999999997</v>
      </c>
      <c r="Q54" s="145">
        <f t="shared" si="13"/>
        <v>4021.7200000000003</v>
      </c>
    </row>
    <row r="55" spans="1:17" s="52" customFormat="1" ht="96" customHeight="1" x14ac:dyDescent="0.25">
      <c r="A55" s="261"/>
      <c r="B55" s="211" t="s">
        <v>657</v>
      </c>
      <c r="C55" s="20" t="s">
        <v>651</v>
      </c>
      <c r="D55" s="40">
        <v>289.14999999999998</v>
      </c>
      <c r="E55" s="49">
        <v>15</v>
      </c>
      <c r="F55" s="40">
        <f t="shared" si="14"/>
        <v>4337.25</v>
      </c>
      <c r="G55" s="40"/>
      <c r="H55" s="50"/>
      <c r="I55" s="50"/>
      <c r="J55" s="50"/>
      <c r="K55" s="51">
        <f t="shared" si="15"/>
        <v>4337.25</v>
      </c>
      <c r="L55" s="40">
        <v>315.52999999999997</v>
      </c>
      <c r="M55" s="50"/>
      <c r="N55" s="50"/>
      <c r="O55" s="50"/>
      <c r="P55" s="51">
        <f t="shared" si="12"/>
        <v>315.52999999999997</v>
      </c>
      <c r="Q55" s="145">
        <f t="shared" si="13"/>
        <v>4021.7200000000003</v>
      </c>
    </row>
    <row r="56" spans="1:17" s="52" customFormat="1" ht="96" customHeight="1" x14ac:dyDescent="0.25">
      <c r="A56" s="261"/>
      <c r="B56" s="211" t="s">
        <v>657</v>
      </c>
      <c r="C56" s="20" t="s">
        <v>652</v>
      </c>
      <c r="D56" s="40">
        <v>289.14999999999998</v>
      </c>
      <c r="E56" s="49">
        <v>15</v>
      </c>
      <c r="F56" s="40">
        <f t="shared" si="14"/>
        <v>4337.25</v>
      </c>
      <c r="G56" s="40"/>
      <c r="H56" s="50"/>
      <c r="I56" s="50"/>
      <c r="J56" s="50"/>
      <c r="K56" s="51">
        <f t="shared" si="15"/>
        <v>4337.25</v>
      </c>
      <c r="L56" s="40">
        <v>315.52999999999997</v>
      </c>
      <c r="M56" s="50"/>
      <c r="N56" s="50"/>
      <c r="O56" s="50"/>
      <c r="P56" s="51">
        <f t="shared" si="12"/>
        <v>315.52999999999997</v>
      </c>
      <c r="Q56" s="145">
        <f t="shared" si="13"/>
        <v>4021.7200000000003</v>
      </c>
    </row>
    <row r="57" spans="1:17" s="52" customFormat="1" ht="96" customHeight="1" x14ac:dyDescent="0.25">
      <c r="A57" s="261"/>
      <c r="B57" s="211" t="s">
        <v>657</v>
      </c>
      <c r="C57" s="20" t="s">
        <v>653</v>
      </c>
      <c r="D57" s="40">
        <v>289.14999999999998</v>
      </c>
      <c r="E57" s="49">
        <v>15</v>
      </c>
      <c r="F57" s="40">
        <f t="shared" si="14"/>
        <v>4337.25</v>
      </c>
      <c r="G57" s="40"/>
      <c r="H57" s="50"/>
      <c r="I57" s="50"/>
      <c r="J57" s="50"/>
      <c r="K57" s="51">
        <f t="shared" si="15"/>
        <v>4337.25</v>
      </c>
      <c r="L57" s="40">
        <v>315.52999999999997</v>
      </c>
      <c r="M57" s="50"/>
      <c r="N57" s="50"/>
      <c r="O57" s="50"/>
      <c r="P57" s="51">
        <f t="shared" si="12"/>
        <v>315.52999999999997</v>
      </c>
      <c r="Q57" s="145">
        <f t="shared" si="13"/>
        <v>4021.7200000000003</v>
      </c>
    </row>
    <row r="58" spans="1:17" s="52" customFormat="1" ht="96" customHeight="1" x14ac:dyDescent="0.25">
      <c r="A58" s="261"/>
      <c r="B58" s="211" t="s">
        <v>657</v>
      </c>
      <c r="C58" s="20" t="s">
        <v>654</v>
      </c>
      <c r="D58" s="40">
        <v>289.14999999999998</v>
      </c>
      <c r="E58" s="49">
        <v>15</v>
      </c>
      <c r="F58" s="40">
        <f t="shared" si="14"/>
        <v>4337.25</v>
      </c>
      <c r="G58" s="40"/>
      <c r="H58" s="50"/>
      <c r="I58" s="50"/>
      <c r="J58" s="50"/>
      <c r="K58" s="51">
        <f t="shared" si="15"/>
        <v>4337.25</v>
      </c>
      <c r="L58" s="40">
        <v>315.52999999999997</v>
      </c>
      <c r="M58" s="50"/>
      <c r="N58" s="50"/>
      <c r="O58" s="50"/>
      <c r="P58" s="51">
        <f t="shared" si="12"/>
        <v>315.52999999999997</v>
      </c>
      <c r="Q58" s="145">
        <f t="shared" si="13"/>
        <v>4021.7200000000003</v>
      </c>
    </row>
    <row r="59" spans="1:17" s="52" customFormat="1" ht="96" customHeight="1" x14ac:dyDescent="0.25">
      <c r="A59" s="261"/>
      <c r="B59" s="211" t="s">
        <v>657</v>
      </c>
      <c r="C59" s="20" t="s">
        <v>655</v>
      </c>
      <c r="D59" s="40">
        <v>289.14999999999998</v>
      </c>
      <c r="E59" s="49">
        <v>15</v>
      </c>
      <c r="F59" s="40">
        <f t="shared" si="14"/>
        <v>4337.25</v>
      </c>
      <c r="G59" s="40"/>
      <c r="H59" s="50"/>
      <c r="I59" s="50"/>
      <c r="J59" s="50"/>
      <c r="K59" s="51">
        <f t="shared" si="15"/>
        <v>4337.25</v>
      </c>
      <c r="L59" s="40">
        <v>315.52999999999997</v>
      </c>
      <c r="M59" s="50"/>
      <c r="N59" s="50"/>
      <c r="O59" s="50"/>
      <c r="P59" s="51">
        <f t="shared" si="12"/>
        <v>315.52999999999997</v>
      </c>
      <c r="Q59" s="145">
        <f t="shared" si="13"/>
        <v>4021.7200000000003</v>
      </c>
    </row>
    <row r="60" spans="1:17" s="52" customFormat="1" ht="96" customHeight="1" x14ac:dyDescent="0.25">
      <c r="A60" s="262"/>
      <c r="B60" s="211" t="s">
        <v>657</v>
      </c>
      <c r="C60" s="20" t="s">
        <v>656</v>
      </c>
      <c r="D60" s="40">
        <v>289.14999999999998</v>
      </c>
      <c r="E60" s="49">
        <v>15</v>
      </c>
      <c r="F60" s="40">
        <f t="shared" si="14"/>
        <v>4337.25</v>
      </c>
      <c r="G60" s="40"/>
      <c r="H60" s="50"/>
      <c r="I60" s="50"/>
      <c r="J60" s="50"/>
      <c r="K60" s="51">
        <f t="shared" si="15"/>
        <v>4337.25</v>
      </c>
      <c r="L60" s="40">
        <v>315.52999999999997</v>
      </c>
      <c r="M60" s="50"/>
      <c r="N60" s="50"/>
      <c r="O60" s="50"/>
      <c r="P60" s="51">
        <f t="shared" si="12"/>
        <v>315.52999999999997</v>
      </c>
      <c r="Q60" s="145">
        <f t="shared" si="13"/>
        <v>4021.7200000000003</v>
      </c>
    </row>
    <row r="61" spans="1:17" s="52" customFormat="1" ht="73.5" customHeight="1" x14ac:dyDescent="0.25">
      <c r="A61" s="255" t="s">
        <v>41</v>
      </c>
      <c r="B61" s="256"/>
      <c r="C61" s="256"/>
      <c r="D61" s="256"/>
      <c r="E61" s="257"/>
      <c r="F61" s="198">
        <f t="shared" ref="F61:Q61" si="16">SUM(F4:F60)</f>
        <v>227877.35</v>
      </c>
      <c r="G61" s="198">
        <f t="shared" si="16"/>
        <v>0</v>
      </c>
      <c r="H61" s="199">
        <f t="shared" si="16"/>
        <v>316.78999999999996</v>
      </c>
      <c r="I61" s="199">
        <f t="shared" si="16"/>
        <v>0</v>
      </c>
      <c r="J61" s="199">
        <f t="shared" si="16"/>
        <v>0</v>
      </c>
      <c r="K61" s="199">
        <f t="shared" si="16"/>
        <v>228194.14000000004</v>
      </c>
      <c r="L61" s="199">
        <f t="shared" si="16"/>
        <v>14800.050000000007</v>
      </c>
      <c r="M61" s="199">
        <f t="shared" si="16"/>
        <v>0</v>
      </c>
      <c r="N61" s="199">
        <f t="shared" si="16"/>
        <v>0</v>
      </c>
      <c r="O61" s="199">
        <f t="shared" si="16"/>
        <v>0</v>
      </c>
      <c r="P61" s="199">
        <f t="shared" si="16"/>
        <v>14800.050000000007</v>
      </c>
      <c r="Q61" s="199">
        <f t="shared" si="16"/>
        <v>213394.09000000003</v>
      </c>
    </row>
    <row r="62" spans="1:17" s="52" customFormat="1" ht="73.5" customHeight="1" x14ac:dyDescent="0.25">
      <c r="A62" s="190"/>
      <c r="B62" s="190"/>
      <c r="C62" s="190"/>
      <c r="D62" s="190"/>
      <c r="E62" s="190"/>
      <c r="F62" s="76"/>
      <c r="G62" s="76"/>
      <c r="H62" s="76"/>
      <c r="I62" s="76"/>
      <c r="J62" s="76"/>
      <c r="K62" s="76"/>
      <c r="L62" s="193"/>
      <c r="M62" s="76"/>
      <c r="N62" s="76"/>
      <c r="O62" s="76"/>
      <c r="P62" s="76"/>
      <c r="Q62" s="76"/>
    </row>
    <row r="63" spans="1:17" s="52" customFormat="1" ht="73.5" customHeight="1" x14ac:dyDescent="0.25">
      <c r="A63" s="76"/>
      <c r="B63" s="76"/>
      <c r="C63" s="76"/>
      <c r="D63" s="76"/>
      <c r="E63" s="76"/>
      <c r="F63" s="143"/>
      <c r="G63" s="143"/>
      <c r="I63" s="200"/>
      <c r="Q63" s="195"/>
    </row>
    <row r="64" spans="1:17" s="52" customFormat="1" ht="73.5" customHeight="1" x14ac:dyDescent="0.25">
      <c r="A64" s="76"/>
      <c r="B64" s="76"/>
      <c r="C64" s="76"/>
      <c r="D64" s="76"/>
      <c r="E64" s="76"/>
      <c r="F64" s="143"/>
      <c r="G64" s="143"/>
      <c r="Q64" s="195"/>
    </row>
    <row r="65" spans="1:17" s="191" customFormat="1" ht="73.5" customHeight="1" x14ac:dyDescent="0.25">
      <c r="A65" s="77"/>
      <c r="B65" s="77"/>
      <c r="C65" s="77"/>
      <c r="D65" s="77"/>
      <c r="E65" s="77"/>
      <c r="F65" s="77"/>
      <c r="G65" s="77"/>
      <c r="Q65" s="196"/>
    </row>
    <row r="66" spans="1:17" s="191" customFormat="1" ht="73.5" customHeight="1" x14ac:dyDescent="0.25">
      <c r="A66" s="77"/>
      <c r="B66" s="77"/>
      <c r="C66" s="77"/>
      <c r="D66" s="77"/>
      <c r="E66" s="77"/>
      <c r="F66" s="77"/>
      <c r="G66" s="77"/>
      <c r="Q66" s="196"/>
    </row>
    <row r="67" spans="1:17" s="191" customFormat="1" ht="73.5" customHeight="1" x14ac:dyDescent="0.25">
      <c r="A67" s="77"/>
      <c r="B67" s="77"/>
      <c r="C67" s="77"/>
      <c r="D67" s="77"/>
      <c r="E67" s="77"/>
      <c r="F67" s="77"/>
      <c r="G67" s="77"/>
      <c r="Q67" s="196"/>
    </row>
    <row r="68" spans="1:17" s="191" customFormat="1" ht="73.5" customHeight="1" x14ac:dyDescent="0.25">
      <c r="A68" s="77"/>
      <c r="B68" s="77"/>
      <c r="C68" s="77"/>
      <c r="D68" s="77"/>
      <c r="E68" s="77"/>
      <c r="F68" s="77"/>
      <c r="G68" s="77"/>
      <c r="Q68" s="196"/>
    </row>
    <row r="69" spans="1:17" s="191" customFormat="1" ht="73.5" customHeight="1" x14ac:dyDescent="0.25">
      <c r="A69" s="77"/>
      <c r="B69" s="77"/>
      <c r="C69" s="77"/>
      <c r="D69" s="77"/>
      <c r="E69" s="77"/>
      <c r="F69" s="77"/>
      <c r="G69" s="77"/>
      <c r="Q69" s="196"/>
    </row>
    <row r="70" spans="1:17" s="191" customFormat="1" ht="73.5" customHeight="1" x14ac:dyDescent="0.25">
      <c r="A70" s="77"/>
      <c r="B70" s="77"/>
      <c r="C70" s="77"/>
      <c r="D70" s="77"/>
      <c r="E70" s="77"/>
      <c r="F70" s="77"/>
      <c r="G70" s="77"/>
      <c r="Q70" s="196"/>
    </row>
    <row r="71" spans="1:17" s="191" customFormat="1" ht="73.5" customHeight="1" x14ac:dyDescent="0.25">
      <c r="A71" s="77"/>
      <c r="B71" s="77"/>
      <c r="C71" s="77"/>
      <c r="D71" s="77"/>
      <c r="E71" s="77"/>
      <c r="F71" s="77"/>
      <c r="G71" s="77"/>
      <c r="Q71" s="196"/>
    </row>
    <row r="72" spans="1:17" s="52" customFormat="1" ht="73.5" customHeight="1" x14ac:dyDescent="0.25">
      <c r="A72" s="77"/>
      <c r="B72" s="77"/>
      <c r="C72" s="77"/>
      <c r="D72" s="77"/>
      <c r="E72" s="77"/>
      <c r="F72" s="77"/>
      <c r="G72" s="77"/>
      <c r="Q72" s="195"/>
    </row>
    <row r="73" spans="1:17" s="52" customFormat="1" ht="73.5" customHeight="1" x14ac:dyDescent="0.25">
      <c r="A73" s="77"/>
      <c r="B73" s="77"/>
      <c r="C73" s="77"/>
      <c r="D73" s="77"/>
      <c r="E73" s="77"/>
      <c r="F73" s="77"/>
      <c r="G73" s="77"/>
      <c r="Q73" s="195"/>
    </row>
    <row r="74" spans="1:17" s="191" customFormat="1" ht="73.5" customHeight="1" x14ac:dyDescent="0.25">
      <c r="A74" s="77"/>
      <c r="B74" s="77"/>
      <c r="C74" s="77"/>
      <c r="D74" s="77"/>
      <c r="E74" s="77"/>
      <c r="F74" s="77"/>
      <c r="G74" s="77"/>
      <c r="Q74" s="196"/>
    </row>
    <row r="75" spans="1:17" s="191" customFormat="1" ht="73.5" customHeight="1" x14ac:dyDescent="0.25">
      <c r="F75" s="144"/>
      <c r="G75" s="144"/>
      <c r="Q75" s="196"/>
    </row>
    <row r="76" spans="1:17" s="191" customFormat="1" ht="73.5" customHeight="1" x14ac:dyDescent="0.25">
      <c r="F76" s="144"/>
      <c r="G76" s="144"/>
      <c r="Q76" s="196"/>
    </row>
    <row r="77" spans="1:17" s="191" customFormat="1" ht="73.5" customHeight="1" x14ac:dyDescent="0.25">
      <c r="A77" s="192"/>
      <c r="B77" s="192"/>
      <c r="C77" s="192"/>
      <c r="D77" s="201"/>
      <c r="E77" s="201"/>
      <c r="F77" s="144"/>
      <c r="G77" s="144"/>
      <c r="Q77" s="196"/>
    </row>
    <row r="78" spans="1:17" s="191" customFormat="1" ht="73.5" customHeight="1" x14ac:dyDescent="0.25">
      <c r="A78" s="192"/>
      <c r="B78" s="192"/>
      <c r="C78" s="192"/>
      <c r="D78" s="201"/>
      <c r="E78" s="201"/>
      <c r="F78" s="144"/>
      <c r="G78" s="144"/>
      <c r="Q78" s="196"/>
    </row>
    <row r="79" spans="1:17" s="191" customFormat="1" ht="73.5" customHeight="1" x14ac:dyDescent="0.25">
      <c r="A79" s="192"/>
      <c r="B79" s="192"/>
      <c r="C79" s="192"/>
      <c r="D79" s="201"/>
      <c r="E79" s="201"/>
      <c r="F79" s="144"/>
      <c r="G79" s="144"/>
      <c r="Q79" s="196"/>
    </row>
    <row r="80" spans="1:17" s="191" customFormat="1" ht="73.5" customHeight="1" x14ac:dyDescent="0.25">
      <c r="A80" s="192"/>
      <c r="B80" s="192"/>
      <c r="C80" s="192"/>
      <c r="D80" s="201"/>
      <c r="E80" s="201"/>
      <c r="F80" s="144"/>
      <c r="G80" s="144"/>
      <c r="Q80" s="196"/>
    </row>
    <row r="81" spans="1:17" s="191" customFormat="1" ht="73.5" customHeight="1" x14ac:dyDescent="0.25">
      <c r="A81" s="192"/>
      <c r="B81" s="192"/>
      <c r="C81" s="192"/>
      <c r="D81" s="201"/>
      <c r="E81" s="201"/>
      <c r="F81" s="144"/>
      <c r="G81" s="144"/>
      <c r="Q81" s="196"/>
    </row>
    <row r="82" spans="1:17" s="191" customFormat="1" ht="73.5" customHeight="1" x14ac:dyDescent="0.25">
      <c r="A82" s="192"/>
      <c r="B82" s="192"/>
      <c r="C82" s="192"/>
      <c r="D82" s="201"/>
      <c r="E82" s="201"/>
      <c r="F82" s="144"/>
      <c r="G82" s="144"/>
      <c r="Q82" s="196"/>
    </row>
    <row r="83" spans="1:17" s="191" customFormat="1" ht="73.5" customHeight="1" x14ac:dyDescent="0.25">
      <c r="A83" s="192"/>
      <c r="B83" s="192"/>
      <c r="C83" s="192"/>
      <c r="D83" s="201"/>
      <c r="E83" s="201"/>
      <c r="F83" s="144"/>
      <c r="G83" s="144"/>
      <c r="Q83" s="196"/>
    </row>
    <row r="84" spans="1:17" s="191" customFormat="1" ht="73.5" customHeight="1" x14ac:dyDescent="0.25">
      <c r="B84" s="143"/>
      <c r="D84" s="202"/>
      <c r="E84" s="203"/>
      <c r="F84" s="75"/>
      <c r="G84" s="75"/>
      <c r="H84" s="204"/>
      <c r="I84" s="204"/>
      <c r="J84" s="204"/>
      <c r="K84" s="201"/>
      <c r="L84" s="75"/>
      <c r="M84" s="192"/>
      <c r="N84" s="192"/>
      <c r="O84" s="192"/>
      <c r="P84" s="201"/>
      <c r="Q84" s="197"/>
    </row>
    <row r="85" spans="1:17" s="191" customFormat="1" ht="73.5" customHeight="1" x14ac:dyDescent="0.25">
      <c r="B85" s="143"/>
      <c r="D85" s="202"/>
      <c r="E85" s="203"/>
      <c r="F85" s="75"/>
      <c r="G85" s="75"/>
      <c r="H85" s="204"/>
      <c r="I85" s="204"/>
      <c r="J85" s="204"/>
      <c r="K85" s="201"/>
      <c r="L85" s="75"/>
      <c r="M85" s="192"/>
      <c r="N85" s="192"/>
      <c r="O85" s="192"/>
      <c r="P85" s="201"/>
      <c r="Q85" s="197"/>
    </row>
  </sheetData>
  <mergeCells count="8">
    <mergeCell ref="A61:E61"/>
    <mergeCell ref="A1:Q1"/>
    <mergeCell ref="D2:K2"/>
    <mergeCell ref="L2:P2"/>
    <mergeCell ref="A2:C2"/>
    <mergeCell ref="A4:A15"/>
    <mergeCell ref="A47:A60"/>
    <mergeCell ref="A36:A46"/>
  </mergeCells>
  <pageMargins left="0.25" right="0.25" top="0.75" bottom="0.75" header="0.3" footer="0.3"/>
  <pageSetup scale="42" fitToHeight="0" orientation="landscape" r:id="rId1"/>
  <headerFooter>
    <oddHeader>&amp;C&amp;"Arial,Negrita"&amp;20MUNICIPIO DE  TECALITLAN JALISCO
PORTAL VICTORIA NO.9  RFC:MTE871101HLA TEL.371-418-01-69
NOMINA EVENTUAL  DEL 16 AL 31 DE MARZO DEL 2023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2023-09-25T20:58:09Z</cp:lastPrinted>
  <dcterms:created xsi:type="dcterms:W3CDTF">2018-12-24T16:10:45Z</dcterms:created>
  <dcterms:modified xsi:type="dcterms:W3CDTF">2023-09-25T20:58:37Z</dcterms:modified>
</cp:coreProperties>
</file>