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30462215-2CE3-4F19-A2FC-F0A1FD79A68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N104" i="8" l="1"/>
  <c r="F104" i="8"/>
  <c r="I104" i="8" s="1"/>
  <c r="O104" i="8" l="1"/>
  <c r="F61" i="8"/>
  <c r="N90" i="8" l="1"/>
  <c r="F90" i="8"/>
  <c r="I90" i="8"/>
  <c r="F87" i="1"/>
  <c r="N84" i="1"/>
  <c r="F84" i="1"/>
  <c r="I84" i="1" s="1"/>
  <c r="N59" i="8"/>
  <c r="F59" i="8"/>
  <c r="I59" i="8" s="1"/>
  <c r="O90" i="8" l="1"/>
  <c r="O59" i="8"/>
  <c r="O84" i="1"/>
  <c r="N82" i="8"/>
  <c r="F82" i="8"/>
  <c r="I82" i="8" s="1"/>
  <c r="O82" i="8" l="1"/>
  <c r="N58" i="8" l="1"/>
  <c r="F58" i="8"/>
  <c r="I58" i="8" s="1"/>
  <c r="N36" i="8"/>
  <c r="F36" i="8"/>
  <c r="I36" i="8" s="1"/>
  <c r="N80" i="8"/>
  <c r="F80" i="8"/>
  <c r="I80" i="8" s="1"/>
  <c r="N60" i="8"/>
  <c r="F60" i="8"/>
  <c r="I60" i="8" s="1"/>
  <c r="N81" i="8"/>
  <c r="F81" i="8"/>
  <c r="I81" i="8" s="1"/>
  <c r="O58" i="8" l="1"/>
  <c r="O36" i="8"/>
  <c r="O80" i="8"/>
  <c r="O81" i="8"/>
  <c r="O60" i="8"/>
  <c r="N89" i="8"/>
  <c r="F89" i="8"/>
  <c r="I89" i="8" s="1"/>
  <c r="O89" i="8" l="1"/>
  <c r="F297" i="1"/>
  <c r="K106" i="8"/>
  <c r="N87" i="8"/>
  <c r="N88" i="8"/>
  <c r="F87" i="8"/>
  <c r="I87" i="8" s="1"/>
  <c r="N34" i="8"/>
  <c r="F34" i="8"/>
  <c r="I34" i="8" s="1"/>
  <c r="N37" i="8"/>
  <c r="F37" i="8"/>
  <c r="I37" i="8" s="1"/>
  <c r="O34" i="8" l="1"/>
  <c r="O37" i="8"/>
  <c r="O87" i="8"/>
  <c r="N348" i="1" l="1"/>
  <c r="F348" i="1"/>
  <c r="I348" i="1" s="1"/>
  <c r="N85" i="8"/>
  <c r="N52" i="8"/>
  <c r="N51" i="8"/>
  <c r="N41" i="8"/>
  <c r="O348" i="1" l="1"/>
  <c r="N103" i="8"/>
  <c r="F103" i="8"/>
  <c r="I103" i="8" s="1"/>
  <c r="F85" i="8"/>
  <c r="I85" i="8" s="1"/>
  <c r="O85" i="8" s="1"/>
  <c r="F41" i="8"/>
  <c r="I41" i="8" s="1"/>
  <c r="O41" i="8" s="1"/>
  <c r="N93" i="8"/>
  <c r="F88" i="8"/>
  <c r="I88" i="8" s="1"/>
  <c r="O88" i="8" s="1"/>
  <c r="N86" i="8"/>
  <c r="N78" i="8"/>
  <c r="N79" i="8"/>
  <c r="F86" i="8"/>
  <c r="I86" i="8" s="1"/>
  <c r="F84" i="8"/>
  <c r="I84" i="8" s="1"/>
  <c r="N84" i="8"/>
  <c r="N101" i="8"/>
  <c r="F101" i="8"/>
  <c r="I101" i="8" s="1"/>
  <c r="N100" i="8"/>
  <c r="F100" i="8"/>
  <c r="I100" i="8" s="1"/>
  <c r="O86" i="8" l="1"/>
  <c r="O103" i="8"/>
  <c r="O84" i="8"/>
  <c r="O101" i="8"/>
  <c r="O100" i="8"/>
  <c r="F38" i="8"/>
  <c r="I38" i="8" s="1"/>
  <c r="N31" i="8"/>
  <c r="N32" i="8"/>
  <c r="N33" i="8"/>
  <c r="N35" i="8"/>
  <c r="N38" i="8"/>
  <c r="F35" i="8"/>
  <c r="I35" i="8" s="1"/>
  <c r="F33" i="8"/>
  <c r="I33" i="8" s="1"/>
  <c r="F32" i="8"/>
  <c r="I32" i="8" s="1"/>
  <c r="F31" i="8"/>
  <c r="I31" i="8" s="1"/>
  <c r="F79" i="8"/>
  <c r="I79" i="8" s="1"/>
  <c r="O79" i="8" s="1"/>
  <c r="F78" i="8"/>
  <c r="I78" i="8" s="1"/>
  <c r="O78" i="8" s="1"/>
  <c r="F93" i="8"/>
  <c r="I93" i="8" s="1"/>
  <c r="O93" i="8" s="1"/>
  <c r="F51" i="8"/>
  <c r="I51" i="8" s="1"/>
  <c r="O51" i="8" s="1"/>
  <c r="F52" i="8"/>
  <c r="I52" i="8" s="1"/>
  <c r="O52" i="8" s="1"/>
  <c r="F102" i="8"/>
  <c r="I102" i="8" s="1"/>
  <c r="N102" i="8"/>
  <c r="O31" i="8" l="1"/>
  <c r="O35" i="8"/>
  <c r="O33" i="8"/>
  <c r="O38" i="8"/>
  <c r="O32" i="8"/>
  <c r="O102" i="8"/>
  <c r="N50" i="8" l="1"/>
  <c r="F50" i="8"/>
  <c r="I50" i="8" s="1"/>
  <c r="O50" i="8" l="1"/>
  <c r="N12" i="8" l="1"/>
  <c r="F12" i="8"/>
  <c r="I12" i="8" s="1"/>
  <c r="F231" i="1"/>
  <c r="O12" i="8" l="1"/>
  <c r="N36" i="1"/>
  <c r="G274" i="1"/>
  <c r="J274" i="1"/>
  <c r="K274" i="1"/>
  <c r="K303" i="1"/>
  <c r="N302" i="1"/>
  <c r="N301" i="1"/>
  <c r="N300" i="1"/>
  <c r="N5" i="8"/>
  <c r="N6" i="8"/>
  <c r="N7" i="8"/>
  <c r="N8" i="8"/>
  <c r="N9" i="8"/>
  <c r="N10" i="8"/>
  <c r="N11" i="8"/>
  <c r="N13" i="8"/>
  <c r="N14" i="8"/>
  <c r="N15" i="8"/>
  <c r="N16" i="8"/>
  <c r="N17" i="8"/>
  <c r="N18" i="8"/>
  <c r="N20" i="8"/>
  <c r="N21" i="8"/>
  <c r="N22" i="8"/>
  <c r="N23" i="8"/>
  <c r="N24" i="8"/>
  <c r="N25" i="8"/>
  <c r="N26" i="8"/>
  <c r="N27" i="8"/>
  <c r="N28" i="8"/>
  <c r="N29" i="8"/>
  <c r="N30" i="8"/>
  <c r="N39" i="8"/>
  <c r="N40" i="8"/>
  <c r="N42" i="8"/>
  <c r="N43" i="8"/>
  <c r="N44" i="8"/>
  <c r="N45" i="8"/>
  <c r="N46" i="8"/>
  <c r="N47" i="8"/>
  <c r="N48" i="8"/>
  <c r="N49" i="8"/>
  <c r="N53" i="8"/>
  <c r="N54" i="8"/>
  <c r="N55" i="8"/>
  <c r="N56" i="8"/>
  <c r="N57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83" i="8"/>
  <c r="N91" i="8"/>
  <c r="N92" i="8"/>
  <c r="N94" i="8"/>
  <c r="N95" i="8"/>
  <c r="N96" i="8"/>
  <c r="N97" i="8"/>
  <c r="N98" i="8"/>
  <c r="N99" i="8"/>
  <c r="N105" i="8"/>
  <c r="N4" i="8"/>
  <c r="F230" i="1"/>
  <c r="F253" i="1"/>
  <c r="F189" i="1"/>
  <c r="F188" i="1"/>
  <c r="N150" i="1" l="1"/>
  <c r="F302" i="1"/>
  <c r="F301" i="1"/>
  <c r="F5" i="8"/>
  <c r="I5" i="8" s="1"/>
  <c r="O5" i="8" s="1"/>
  <c r="F6" i="8"/>
  <c r="I6" i="8" s="1"/>
  <c r="O6" i="8" s="1"/>
  <c r="F7" i="8"/>
  <c r="I7" i="8" s="1"/>
  <c r="O7" i="8" s="1"/>
  <c r="F8" i="8"/>
  <c r="I8" i="8" s="1"/>
  <c r="O8" i="8" s="1"/>
  <c r="F9" i="8"/>
  <c r="I9" i="8" s="1"/>
  <c r="O9" i="8" s="1"/>
  <c r="F10" i="8"/>
  <c r="I10" i="8" s="1"/>
  <c r="O10" i="8" s="1"/>
  <c r="F11" i="8"/>
  <c r="I11" i="8" s="1"/>
  <c r="O11" i="8" s="1"/>
  <c r="F13" i="8"/>
  <c r="I13" i="8" s="1"/>
  <c r="O13" i="8" s="1"/>
  <c r="F14" i="8"/>
  <c r="I14" i="8" s="1"/>
  <c r="O14" i="8" s="1"/>
  <c r="F15" i="8"/>
  <c r="I15" i="8" s="1"/>
  <c r="O15" i="8" s="1"/>
  <c r="F16" i="8"/>
  <c r="I16" i="8" s="1"/>
  <c r="O16" i="8" s="1"/>
  <c r="F17" i="8"/>
  <c r="I17" i="8" s="1"/>
  <c r="O17" i="8" s="1"/>
  <c r="F18" i="8"/>
  <c r="I18" i="8" s="1"/>
  <c r="O18" i="8" s="1"/>
  <c r="F19" i="8"/>
  <c r="F20" i="8"/>
  <c r="I20" i="8" s="1"/>
  <c r="O20" i="8" s="1"/>
  <c r="F21" i="8"/>
  <c r="I21" i="8" s="1"/>
  <c r="O21" i="8" s="1"/>
  <c r="F22" i="8"/>
  <c r="I22" i="8" s="1"/>
  <c r="O22" i="8" s="1"/>
  <c r="F23" i="8"/>
  <c r="I23" i="8" s="1"/>
  <c r="O23" i="8" s="1"/>
  <c r="F24" i="8"/>
  <c r="I24" i="8" s="1"/>
  <c r="O24" i="8" s="1"/>
  <c r="F25" i="8"/>
  <c r="I25" i="8" s="1"/>
  <c r="O25" i="8" s="1"/>
  <c r="F26" i="8"/>
  <c r="I26" i="8" s="1"/>
  <c r="O26" i="8" s="1"/>
  <c r="F27" i="8"/>
  <c r="I27" i="8" s="1"/>
  <c r="O27" i="8" s="1"/>
  <c r="F28" i="8"/>
  <c r="I28" i="8" s="1"/>
  <c r="O28" i="8" s="1"/>
  <c r="F29" i="8"/>
  <c r="I29" i="8" s="1"/>
  <c r="O29" i="8" s="1"/>
  <c r="F30" i="8"/>
  <c r="I30" i="8" s="1"/>
  <c r="O30" i="8" s="1"/>
  <c r="F39" i="8"/>
  <c r="I39" i="8" s="1"/>
  <c r="O39" i="8" s="1"/>
  <c r="F40" i="8"/>
  <c r="I40" i="8" s="1"/>
  <c r="O40" i="8" s="1"/>
  <c r="F42" i="8"/>
  <c r="I42" i="8" s="1"/>
  <c r="O42" i="8" s="1"/>
  <c r="F43" i="8"/>
  <c r="I43" i="8" s="1"/>
  <c r="O43" i="8" s="1"/>
  <c r="F44" i="8"/>
  <c r="I44" i="8" s="1"/>
  <c r="O44" i="8" s="1"/>
  <c r="F45" i="8"/>
  <c r="I45" i="8" s="1"/>
  <c r="O45" i="8" s="1"/>
  <c r="F46" i="8"/>
  <c r="I46" i="8" s="1"/>
  <c r="O46" i="8" s="1"/>
  <c r="F47" i="8"/>
  <c r="I47" i="8" s="1"/>
  <c r="O47" i="8" s="1"/>
  <c r="F48" i="8"/>
  <c r="I48" i="8" s="1"/>
  <c r="O48" i="8" s="1"/>
  <c r="F49" i="8"/>
  <c r="I49" i="8" s="1"/>
  <c r="O49" i="8" s="1"/>
  <c r="F53" i="8"/>
  <c r="I53" i="8" s="1"/>
  <c r="O53" i="8" s="1"/>
  <c r="F54" i="8"/>
  <c r="I54" i="8" s="1"/>
  <c r="O54" i="8" s="1"/>
  <c r="F55" i="8"/>
  <c r="I55" i="8" s="1"/>
  <c r="O55" i="8" s="1"/>
  <c r="F56" i="8"/>
  <c r="I56" i="8" s="1"/>
  <c r="O56" i="8" s="1"/>
  <c r="F57" i="8"/>
  <c r="I57" i="8" s="1"/>
  <c r="O57" i="8" s="1"/>
  <c r="I61" i="8"/>
  <c r="O61" i="8" s="1"/>
  <c r="F62" i="8"/>
  <c r="I62" i="8" s="1"/>
  <c r="O62" i="8" s="1"/>
  <c r="F63" i="8"/>
  <c r="I63" i="8" s="1"/>
  <c r="O63" i="8" s="1"/>
  <c r="F64" i="8"/>
  <c r="I64" i="8" s="1"/>
  <c r="O64" i="8" s="1"/>
  <c r="F65" i="8"/>
  <c r="I65" i="8" s="1"/>
  <c r="O65" i="8" s="1"/>
  <c r="F66" i="8"/>
  <c r="I66" i="8" s="1"/>
  <c r="O66" i="8" s="1"/>
  <c r="F67" i="8"/>
  <c r="I67" i="8" s="1"/>
  <c r="O67" i="8" s="1"/>
  <c r="F68" i="8"/>
  <c r="I68" i="8" s="1"/>
  <c r="O68" i="8" s="1"/>
  <c r="F69" i="8"/>
  <c r="I69" i="8" s="1"/>
  <c r="O69" i="8" s="1"/>
  <c r="F70" i="8"/>
  <c r="I70" i="8" s="1"/>
  <c r="O70" i="8" s="1"/>
  <c r="F71" i="8"/>
  <c r="I71" i="8" s="1"/>
  <c r="O71" i="8" s="1"/>
  <c r="F72" i="8"/>
  <c r="I72" i="8" s="1"/>
  <c r="O72" i="8" s="1"/>
  <c r="F73" i="8"/>
  <c r="I73" i="8" s="1"/>
  <c r="O73" i="8" s="1"/>
  <c r="F74" i="8"/>
  <c r="I74" i="8" s="1"/>
  <c r="O74" i="8" s="1"/>
  <c r="F75" i="8"/>
  <c r="I75" i="8" s="1"/>
  <c r="O75" i="8" s="1"/>
  <c r="F76" i="8"/>
  <c r="I76" i="8" s="1"/>
  <c r="O76" i="8" s="1"/>
  <c r="F77" i="8"/>
  <c r="I77" i="8" s="1"/>
  <c r="O77" i="8" s="1"/>
  <c r="F83" i="8"/>
  <c r="I83" i="8" s="1"/>
  <c r="O83" i="8" s="1"/>
  <c r="F91" i="8"/>
  <c r="I91" i="8" s="1"/>
  <c r="O91" i="8" s="1"/>
  <c r="F92" i="8"/>
  <c r="I92" i="8" s="1"/>
  <c r="O92" i="8" s="1"/>
  <c r="F94" i="8"/>
  <c r="I94" i="8" s="1"/>
  <c r="O94" i="8" s="1"/>
  <c r="F95" i="8"/>
  <c r="I95" i="8" s="1"/>
  <c r="O95" i="8" s="1"/>
  <c r="F96" i="8"/>
  <c r="I96" i="8" s="1"/>
  <c r="O96" i="8" s="1"/>
  <c r="F97" i="8"/>
  <c r="I97" i="8" s="1"/>
  <c r="O97" i="8" s="1"/>
  <c r="F98" i="8"/>
  <c r="I98" i="8" s="1"/>
  <c r="O98" i="8" s="1"/>
  <c r="F99" i="8"/>
  <c r="I99" i="8" s="1"/>
  <c r="O99" i="8" s="1"/>
  <c r="F105" i="8"/>
  <c r="I105" i="8" s="1"/>
  <c r="O105" i="8" s="1"/>
  <c r="F4" i="8"/>
  <c r="I4" i="8" s="1"/>
  <c r="O4" i="8" s="1"/>
  <c r="G303" i="1"/>
  <c r="H303" i="1"/>
  <c r="J303" i="1"/>
  <c r="L303" i="1"/>
  <c r="M303" i="1"/>
  <c r="H274" i="1"/>
  <c r="M274" i="1"/>
  <c r="G14" i="1"/>
  <c r="H14" i="1"/>
  <c r="J14" i="1"/>
  <c r="K14" i="1"/>
  <c r="L14" i="1"/>
  <c r="M14" i="1"/>
  <c r="G106" i="8"/>
  <c r="H106" i="8"/>
  <c r="J106" i="8"/>
  <c r="M106" i="8"/>
  <c r="I19" i="8" l="1"/>
  <c r="M307" i="1"/>
  <c r="K307" i="1"/>
  <c r="I302" i="1"/>
  <c r="G307" i="1"/>
  <c r="H307" i="1"/>
  <c r="J307" i="1"/>
  <c r="I301" i="1"/>
  <c r="O301" i="1" s="1"/>
  <c r="F106" i="8"/>
  <c r="N19" i="8" l="1"/>
  <c r="N106" i="8" s="1"/>
  <c r="L106" i="8"/>
  <c r="O302" i="1"/>
  <c r="I106" i="8"/>
  <c r="O19" i="8" l="1"/>
  <c r="O106" i="8" s="1"/>
  <c r="N33" i="1"/>
  <c r="I109" i="1" l="1"/>
  <c r="I146" i="1"/>
  <c r="I253" i="1"/>
  <c r="G363" i="1" l="1"/>
  <c r="H363" i="1"/>
  <c r="J363" i="1"/>
  <c r="K363" i="1"/>
  <c r="M363" i="1"/>
  <c r="N168" i="1" l="1"/>
  <c r="F300" i="1" l="1"/>
  <c r="F74" i="1"/>
  <c r="I74" i="1" s="1"/>
  <c r="I300" i="1" l="1"/>
  <c r="O300" i="1" s="1"/>
  <c r="N12" i="1" l="1"/>
  <c r="F12" i="1"/>
  <c r="I12" i="1" s="1"/>
  <c r="O12" i="1" l="1"/>
  <c r="N299" i="1" l="1"/>
  <c r="F299" i="1"/>
  <c r="I299" i="1" s="1"/>
  <c r="O299" i="1" l="1"/>
  <c r="F21" i="1" l="1"/>
  <c r="I21" i="1" s="1"/>
  <c r="F219" i="1" l="1"/>
  <c r="I219" i="1" s="1"/>
  <c r="F316" i="1" l="1"/>
  <c r="I316" i="1" s="1"/>
  <c r="F317" i="1"/>
  <c r="I317" i="1" s="1"/>
  <c r="F318" i="1"/>
  <c r="I318" i="1" s="1"/>
  <c r="F319" i="1"/>
  <c r="I319" i="1" s="1"/>
  <c r="F320" i="1"/>
  <c r="I320" i="1" s="1"/>
  <c r="F321" i="1"/>
  <c r="I321" i="1" s="1"/>
  <c r="F322" i="1"/>
  <c r="I322" i="1" s="1"/>
  <c r="F323" i="1"/>
  <c r="I323" i="1" s="1"/>
  <c r="F324" i="1"/>
  <c r="I324" i="1" s="1"/>
  <c r="F325" i="1"/>
  <c r="I325" i="1" s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F345" i="1"/>
  <c r="I345" i="1" s="1"/>
  <c r="F346" i="1"/>
  <c r="I346" i="1" s="1"/>
  <c r="F347" i="1"/>
  <c r="I347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F362" i="1"/>
  <c r="I362" i="1" s="1"/>
  <c r="F315" i="1"/>
  <c r="I315" i="1" s="1"/>
  <c r="F4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5" i="1"/>
  <c r="N346" i="1"/>
  <c r="N347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O361" i="1" s="1"/>
  <c r="N362" i="1"/>
  <c r="N315" i="1"/>
  <c r="I344" i="1" l="1"/>
  <c r="I363" i="1" s="1"/>
  <c r="O362" i="1"/>
  <c r="O360" i="1"/>
  <c r="O359" i="1"/>
  <c r="I4" i="1"/>
  <c r="O326" i="1"/>
  <c r="O342" i="1"/>
  <c r="O317" i="1"/>
  <c r="O354" i="1"/>
  <c r="O346" i="1"/>
  <c r="O334" i="1"/>
  <c r="O330" i="1"/>
  <c r="O322" i="1"/>
  <c r="O318" i="1"/>
  <c r="O357" i="1"/>
  <c r="O353" i="1"/>
  <c r="O349" i="1"/>
  <c r="O341" i="1"/>
  <c r="O337" i="1"/>
  <c r="O329" i="1"/>
  <c r="O325" i="1"/>
  <c r="O321" i="1"/>
  <c r="O320" i="1"/>
  <c r="O355" i="1"/>
  <c r="O351" i="1"/>
  <c r="O347" i="1"/>
  <c r="O333" i="1"/>
  <c r="O345" i="1"/>
  <c r="O338" i="1"/>
  <c r="O356" i="1"/>
  <c r="O352" i="1"/>
  <c r="O340" i="1"/>
  <c r="O336" i="1"/>
  <c r="O332" i="1"/>
  <c r="O328" i="1"/>
  <c r="O358" i="1"/>
  <c r="O350" i="1"/>
  <c r="O343" i="1"/>
  <c r="O339" i="1"/>
  <c r="O335" i="1"/>
  <c r="O331" i="1"/>
  <c r="O327" i="1"/>
  <c r="O323" i="1"/>
  <c r="O319" i="1"/>
  <c r="N20" i="1" l="1"/>
  <c r="N21" i="1"/>
  <c r="N22" i="1"/>
  <c r="N26" i="1"/>
  <c r="N28" i="1"/>
  <c r="N32" i="1"/>
  <c r="N37" i="1"/>
  <c r="N38" i="1"/>
  <c r="N39" i="1"/>
  <c r="N40" i="1"/>
  <c r="N42" i="1"/>
  <c r="N43" i="1"/>
  <c r="N44" i="1"/>
  <c r="N45" i="1"/>
  <c r="N46" i="1"/>
  <c r="N48" i="1"/>
  <c r="N49" i="1"/>
  <c r="N50" i="1"/>
  <c r="N51" i="1"/>
  <c r="N53" i="1"/>
  <c r="N54" i="1"/>
  <c r="N55" i="1"/>
  <c r="N56" i="1"/>
  <c r="N57" i="1"/>
  <c r="N58" i="1"/>
  <c r="N59" i="1"/>
  <c r="N60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5" i="1"/>
  <c r="N86" i="1"/>
  <c r="N87" i="1"/>
  <c r="N88" i="1"/>
  <c r="N89" i="1"/>
  <c r="N90" i="1"/>
  <c r="N91" i="1"/>
  <c r="N94" i="1"/>
  <c r="N99" i="1"/>
  <c r="N100" i="1"/>
  <c r="N101" i="1"/>
  <c r="N103" i="1"/>
  <c r="N104" i="1"/>
  <c r="N105" i="1"/>
  <c r="N106" i="1"/>
  <c r="N107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7" i="1"/>
  <c r="N128" i="1"/>
  <c r="N129" i="1"/>
  <c r="N134" i="1"/>
  <c r="N135" i="1"/>
  <c r="N136" i="1"/>
  <c r="N137" i="1"/>
  <c r="N138" i="1"/>
  <c r="N140" i="1"/>
  <c r="N141" i="1"/>
  <c r="N145" i="1"/>
  <c r="N146" i="1"/>
  <c r="N154" i="1"/>
  <c r="N155" i="1"/>
  <c r="N156" i="1"/>
  <c r="N157" i="1"/>
  <c r="N158" i="1"/>
  <c r="N160" i="1"/>
  <c r="N161" i="1"/>
  <c r="N162" i="1"/>
  <c r="N164" i="1"/>
  <c r="N166" i="1"/>
  <c r="N167" i="1"/>
  <c r="N170" i="1"/>
  <c r="N171" i="1"/>
  <c r="N172" i="1"/>
  <c r="N173" i="1"/>
  <c r="N174" i="1"/>
  <c r="N176" i="1"/>
  <c r="N177" i="1"/>
  <c r="N178" i="1"/>
  <c r="N179" i="1"/>
  <c r="N181" i="1"/>
  <c r="N182" i="1"/>
  <c r="N184" i="1"/>
  <c r="N187" i="1"/>
  <c r="N188" i="1"/>
  <c r="N189" i="1"/>
  <c r="N190" i="1"/>
  <c r="N194" i="1"/>
  <c r="N195" i="1"/>
  <c r="N196" i="1"/>
  <c r="N197" i="1"/>
  <c r="N202" i="1"/>
  <c r="N203" i="1"/>
  <c r="N204" i="1"/>
  <c r="N205" i="1"/>
  <c r="N20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6" i="1"/>
  <c r="N227" i="1"/>
  <c r="N228" i="1"/>
  <c r="N230" i="1"/>
  <c r="N238" i="1"/>
  <c r="N239" i="1"/>
  <c r="N240" i="1"/>
  <c r="N241" i="1"/>
  <c r="N242" i="1"/>
  <c r="N243" i="1"/>
  <c r="N245" i="1"/>
  <c r="N247" i="1"/>
  <c r="N249" i="1"/>
  <c r="N250" i="1"/>
  <c r="N253" i="1"/>
  <c r="N255" i="1"/>
  <c r="N259" i="1"/>
  <c r="N260" i="1"/>
  <c r="N261" i="1"/>
  <c r="N262" i="1"/>
  <c r="N263" i="1"/>
  <c r="N264" i="1"/>
  <c r="N265" i="1"/>
  <c r="N266" i="1"/>
  <c r="N268" i="1"/>
  <c r="N269" i="1"/>
  <c r="N270" i="1"/>
  <c r="N271" i="1"/>
  <c r="N19" i="1"/>
  <c r="N5" i="1"/>
  <c r="N6" i="1"/>
  <c r="N7" i="1"/>
  <c r="N8" i="1"/>
  <c r="N9" i="1"/>
  <c r="N10" i="1"/>
  <c r="N11" i="1"/>
  <c r="N13" i="1"/>
  <c r="N4" i="1"/>
  <c r="F242" i="1"/>
  <c r="I242" i="1" s="1"/>
  <c r="F39" i="1"/>
  <c r="I39" i="1" s="1"/>
  <c r="F40" i="1"/>
  <c r="I40" i="1" s="1"/>
  <c r="F41" i="1"/>
  <c r="I41" i="1" s="1"/>
  <c r="L363" i="1"/>
  <c r="F205" i="1"/>
  <c r="I205" i="1" s="1"/>
  <c r="N14" i="1" l="1"/>
  <c r="N344" i="1"/>
  <c r="N363" i="1" s="1"/>
  <c r="O363" i="1" s="1"/>
  <c r="O205" i="1"/>
  <c r="O39" i="1"/>
  <c r="O242" i="1"/>
  <c r="O146" i="1"/>
  <c r="O109" i="1"/>
  <c r="O253" i="1"/>
  <c r="O219" i="1"/>
  <c r="N41" i="1"/>
  <c r="O40" i="1"/>
  <c r="F179" i="1"/>
  <c r="I179" i="1" s="1"/>
  <c r="F176" i="1"/>
  <c r="I176" i="1" s="1"/>
  <c r="F173" i="1"/>
  <c r="I173" i="1" s="1"/>
  <c r="F91" i="1"/>
  <c r="I91" i="1" s="1"/>
  <c r="F90" i="1"/>
  <c r="I90" i="1" s="1"/>
  <c r="F65" i="1"/>
  <c r="I65" i="1" s="1"/>
  <c r="F35" i="1"/>
  <c r="I35" i="1" s="1"/>
  <c r="O65" i="1" l="1"/>
  <c r="O90" i="1"/>
  <c r="O179" i="1"/>
  <c r="O173" i="1"/>
  <c r="O344" i="1"/>
  <c r="O91" i="1"/>
  <c r="O176" i="1"/>
  <c r="N35" i="1"/>
  <c r="O41" i="1"/>
  <c r="F165" i="1"/>
  <c r="I165" i="1" s="1"/>
  <c r="F129" i="1"/>
  <c r="I129" i="1" s="1"/>
  <c r="F112" i="1"/>
  <c r="I112" i="1" s="1"/>
  <c r="F73" i="1"/>
  <c r="I73" i="1" s="1"/>
  <c r="O112" i="1" l="1"/>
  <c r="O73" i="1"/>
  <c r="O129" i="1"/>
  <c r="O35" i="1"/>
  <c r="N165" i="1"/>
  <c r="F298" i="1"/>
  <c r="I298" i="1" s="1"/>
  <c r="O165" i="1" l="1"/>
  <c r="N298" i="1"/>
  <c r="O298" i="1" l="1"/>
  <c r="N284" i="1" l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83" i="1"/>
  <c r="F5" i="1" l="1"/>
  <c r="F6" i="1"/>
  <c r="I6" i="1" s="1"/>
  <c r="F7" i="1"/>
  <c r="I7" i="1" s="1"/>
  <c r="F8" i="1"/>
  <c r="I8" i="1" s="1"/>
  <c r="O8" i="1" s="1"/>
  <c r="F9" i="1"/>
  <c r="I9" i="1" s="1"/>
  <c r="F10" i="1"/>
  <c r="I10" i="1" s="1"/>
  <c r="F11" i="1"/>
  <c r="I11" i="1" s="1"/>
  <c r="F13" i="1"/>
  <c r="I13" i="1" s="1"/>
  <c r="F19" i="1"/>
  <c r="O21" i="1"/>
  <c r="F22" i="1"/>
  <c r="F23" i="1"/>
  <c r="I23" i="1" s="1"/>
  <c r="F256" i="1"/>
  <c r="I256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I34" i="1" s="1"/>
  <c r="F33" i="1"/>
  <c r="I33" i="1" s="1"/>
  <c r="O33" i="1" s="1"/>
  <c r="F36" i="1"/>
  <c r="I36" i="1" s="1"/>
  <c r="F37" i="1"/>
  <c r="I37" i="1" s="1"/>
  <c r="F38" i="1"/>
  <c r="I38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1" i="1"/>
  <c r="I51" i="1" s="1"/>
  <c r="F52" i="1"/>
  <c r="I52" i="1" s="1"/>
  <c r="F53" i="1"/>
  <c r="I53" i="1" s="1"/>
  <c r="F20" i="1"/>
  <c r="I20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O74" i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5" i="1"/>
  <c r="I85" i="1" s="1"/>
  <c r="F86" i="1"/>
  <c r="I86" i="1" s="1"/>
  <c r="I87" i="1"/>
  <c r="F88" i="1"/>
  <c r="I88" i="1" s="1"/>
  <c r="F89" i="1"/>
  <c r="I89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I297" i="1"/>
  <c r="F110" i="1"/>
  <c r="I110" i="1" s="1"/>
  <c r="F111" i="1"/>
  <c r="I111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7" i="1"/>
  <c r="I147" i="1" s="1"/>
  <c r="F148" i="1"/>
  <c r="I148" i="1" s="1"/>
  <c r="F149" i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O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4" i="1"/>
  <c r="I174" i="1" s="1"/>
  <c r="F175" i="1"/>
  <c r="I175" i="1" s="1"/>
  <c r="F177" i="1"/>
  <c r="I177" i="1" s="1"/>
  <c r="F178" i="1"/>
  <c r="I178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I188" i="1"/>
  <c r="I189" i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I230" i="1"/>
  <c r="I231" i="1"/>
  <c r="F232" i="1"/>
  <c r="I232" i="1" s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I240" i="1" s="1"/>
  <c r="F241" i="1"/>
  <c r="I241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I248" i="1" s="1"/>
  <c r="F249" i="1"/>
  <c r="I249" i="1" s="1"/>
  <c r="F250" i="1"/>
  <c r="I250" i="1" s="1"/>
  <c r="F251" i="1"/>
  <c r="I251" i="1" s="1"/>
  <c r="F252" i="1"/>
  <c r="I252" i="1" s="1"/>
  <c r="F254" i="1"/>
  <c r="I254" i="1" s="1"/>
  <c r="F255" i="1"/>
  <c r="I255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O264" i="1" s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I149" i="1" l="1"/>
  <c r="I19" i="1"/>
  <c r="F14" i="1"/>
  <c r="I22" i="1"/>
  <c r="O22" i="1" s="1"/>
  <c r="I5" i="1"/>
  <c r="I14" i="1" s="1"/>
  <c r="O269" i="1"/>
  <c r="O265" i="1"/>
  <c r="O247" i="1"/>
  <c r="O226" i="1"/>
  <c r="O217" i="1"/>
  <c r="O209" i="1"/>
  <c r="O204" i="1"/>
  <c r="O184" i="1"/>
  <c r="O156" i="1"/>
  <c r="O122" i="1"/>
  <c r="O101" i="1"/>
  <c r="O87" i="1"/>
  <c r="O79" i="1"/>
  <c r="O20" i="1"/>
  <c r="O45" i="1"/>
  <c r="O38" i="1"/>
  <c r="O7" i="1"/>
  <c r="O268" i="1"/>
  <c r="O255" i="1"/>
  <c r="O250" i="1"/>
  <c r="O241" i="1"/>
  <c r="O216" i="1"/>
  <c r="O203" i="1"/>
  <c r="O195" i="1"/>
  <c r="O172" i="1"/>
  <c r="O155" i="1"/>
  <c r="O138" i="1"/>
  <c r="O134" i="1"/>
  <c r="O121" i="1"/>
  <c r="O117" i="1"/>
  <c r="O113" i="1"/>
  <c r="O104" i="1"/>
  <c r="O100" i="1"/>
  <c r="O86" i="1"/>
  <c r="O82" i="1"/>
  <c r="O69" i="1"/>
  <c r="O64" i="1"/>
  <c r="O60" i="1"/>
  <c r="O56" i="1"/>
  <c r="O53" i="1"/>
  <c r="O48" i="1"/>
  <c r="O44" i="1"/>
  <c r="O37" i="1"/>
  <c r="O32" i="1"/>
  <c r="O28" i="1"/>
  <c r="O6" i="1"/>
  <c r="O263" i="1"/>
  <c r="O259" i="1"/>
  <c r="O249" i="1"/>
  <c r="O245" i="1"/>
  <c r="O240" i="1"/>
  <c r="O228" i="1"/>
  <c r="O220" i="1"/>
  <c r="O211" i="1"/>
  <c r="O207" i="1"/>
  <c r="O202" i="1"/>
  <c r="O194" i="1"/>
  <c r="O190" i="1"/>
  <c r="O182" i="1"/>
  <c r="O177" i="1"/>
  <c r="O171" i="1"/>
  <c r="O167" i="1"/>
  <c r="O162" i="1"/>
  <c r="O158" i="1"/>
  <c r="O154" i="1"/>
  <c r="O145" i="1"/>
  <c r="O141" i="1"/>
  <c r="O137" i="1"/>
  <c r="O124" i="1"/>
  <c r="O120" i="1"/>
  <c r="O116" i="1"/>
  <c r="O111" i="1"/>
  <c r="O107" i="1"/>
  <c r="O103" i="1"/>
  <c r="O99" i="1"/>
  <c r="O89" i="1"/>
  <c r="O85" i="1"/>
  <c r="O81" i="1"/>
  <c r="O77" i="1"/>
  <c r="O68" i="1"/>
  <c r="O63" i="1"/>
  <c r="O59" i="1"/>
  <c r="O55" i="1"/>
  <c r="O43" i="1"/>
  <c r="O36" i="1"/>
  <c r="O9" i="1"/>
  <c r="O261" i="1"/>
  <c r="O243" i="1"/>
  <c r="O238" i="1"/>
  <c r="O230" i="1"/>
  <c r="O222" i="1"/>
  <c r="O213" i="1"/>
  <c r="O196" i="1"/>
  <c r="O188" i="1"/>
  <c r="O174" i="1"/>
  <c r="O164" i="1"/>
  <c r="O160" i="1"/>
  <c r="O135" i="1"/>
  <c r="O118" i="1"/>
  <c r="O105" i="1"/>
  <c r="O83" i="1"/>
  <c r="O75" i="1"/>
  <c r="O70" i="1"/>
  <c r="O66" i="1"/>
  <c r="O57" i="1"/>
  <c r="O49" i="1"/>
  <c r="O11" i="1"/>
  <c r="O260" i="1"/>
  <c r="O221" i="1"/>
  <c r="O212" i="1"/>
  <c r="O187" i="1"/>
  <c r="O178" i="1"/>
  <c r="O168" i="1"/>
  <c r="O10" i="1"/>
  <c r="O271" i="1"/>
  <c r="O270" i="1"/>
  <c r="O266" i="1"/>
  <c r="O262" i="1"/>
  <c r="O239" i="1"/>
  <c r="O227" i="1"/>
  <c r="O218" i="1"/>
  <c r="O214" i="1"/>
  <c r="O210" i="1"/>
  <c r="O197" i="1"/>
  <c r="O181" i="1"/>
  <c r="O170" i="1"/>
  <c r="O166" i="1"/>
  <c r="O161" i="1"/>
  <c r="O140" i="1"/>
  <c r="O136" i="1"/>
  <c r="O127" i="1"/>
  <c r="O123" i="1"/>
  <c r="O119" i="1"/>
  <c r="O115" i="1"/>
  <c r="O110" i="1"/>
  <c r="O106" i="1"/>
  <c r="O94" i="1"/>
  <c r="O80" i="1"/>
  <c r="O71" i="1"/>
  <c r="O67" i="1"/>
  <c r="O58" i="1"/>
  <c r="O54" i="1"/>
  <c r="O51" i="1"/>
  <c r="O46" i="1"/>
  <c r="O42" i="1"/>
  <c r="O26" i="1"/>
  <c r="O13" i="1"/>
  <c r="O215" i="1"/>
  <c r="O72" i="1"/>
  <c r="O88" i="1"/>
  <c r="O128" i="1"/>
  <c r="O189" i="1"/>
  <c r="O76" i="1"/>
  <c r="N272" i="1"/>
  <c r="N233" i="1"/>
  <c r="N229" i="1"/>
  <c r="N225" i="1"/>
  <c r="N199" i="1"/>
  <c r="N183" i="1"/>
  <c r="N147" i="1"/>
  <c r="N96" i="1"/>
  <c r="N92" i="1"/>
  <c r="N78" i="1"/>
  <c r="N24" i="1"/>
  <c r="N267" i="1"/>
  <c r="N254" i="1"/>
  <c r="N236" i="1"/>
  <c r="N232" i="1"/>
  <c r="N186" i="1"/>
  <c r="N47" i="1"/>
  <c r="N27" i="1"/>
  <c r="N256" i="1"/>
  <c r="N258" i="1"/>
  <c r="N252" i="1"/>
  <c r="N248" i="1"/>
  <c r="N244" i="1"/>
  <c r="N235" i="1"/>
  <c r="N231" i="1"/>
  <c r="N223" i="1"/>
  <c r="N206" i="1"/>
  <c r="N201" i="1"/>
  <c r="N193" i="1"/>
  <c r="N185" i="1"/>
  <c r="N175" i="1"/>
  <c r="N153" i="1"/>
  <c r="N149" i="1"/>
  <c r="N144" i="1"/>
  <c r="N132" i="1"/>
  <c r="N102" i="1"/>
  <c r="N98" i="1"/>
  <c r="N62" i="1"/>
  <c r="N30" i="1"/>
  <c r="N246" i="1"/>
  <c r="N237" i="1"/>
  <c r="N208" i="1"/>
  <c r="N191" i="1"/>
  <c r="N163" i="1"/>
  <c r="N159" i="1"/>
  <c r="N151" i="1"/>
  <c r="N142" i="1"/>
  <c r="N130" i="1"/>
  <c r="N125" i="1"/>
  <c r="N108" i="1"/>
  <c r="N224" i="1"/>
  <c r="N198" i="1"/>
  <c r="N133" i="1"/>
  <c r="N95" i="1"/>
  <c r="N52" i="1"/>
  <c r="N31" i="1"/>
  <c r="N273" i="1"/>
  <c r="N257" i="1"/>
  <c r="N251" i="1"/>
  <c r="N234" i="1"/>
  <c r="N200" i="1"/>
  <c r="N192" i="1"/>
  <c r="N180" i="1"/>
  <c r="N169" i="1"/>
  <c r="N152" i="1"/>
  <c r="N148" i="1"/>
  <c r="N143" i="1"/>
  <c r="N139" i="1"/>
  <c r="N131" i="1"/>
  <c r="N126" i="1"/>
  <c r="N114" i="1"/>
  <c r="N97" i="1"/>
  <c r="N93" i="1"/>
  <c r="N61" i="1"/>
  <c r="N34" i="1"/>
  <c r="N29" i="1"/>
  <c r="N25" i="1"/>
  <c r="O4" i="1"/>
  <c r="N297" i="1"/>
  <c r="N303" i="1" l="1"/>
  <c r="L274" i="1"/>
  <c r="O5" i="1"/>
  <c r="O31" i="1"/>
  <c r="O95" i="1"/>
  <c r="O159" i="1"/>
  <c r="O237" i="1"/>
  <c r="O102" i="1"/>
  <c r="O153" i="1"/>
  <c r="O185" i="1"/>
  <c r="O201" i="1"/>
  <c r="O235" i="1"/>
  <c r="O96" i="1"/>
  <c r="O27" i="1"/>
  <c r="O25" i="1"/>
  <c r="O93" i="1"/>
  <c r="O114" i="1"/>
  <c r="O131" i="1"/>
  <c r="O143" i="1"/>
  <c r="O180" i="1"/>
  <c r="O200" i="1"/>
  <c r="O251" i="1"/>
  <c r="O133" i="1"/>
  <c r="O108" i="1"/>
  <c r="O151" i="1"/>
  <c r="O163" i="1"/>
  <c r="O208" i="1"/>
  <c r="O246" i="1"/>
  <c r="O30" i="1"/>
  <c r="O98" i="1"/>
  <c r="O149" i="1"/>
  <c r="O175" i="1"/>
  <c r="O206" i="1"/>
  <c r="O256" i="1"/>
  <c r="O232" i="1"/>
  <c r="O24" i="1"/>
  <c r="O92" i="1"/>
  <c r="O29" i="1"/>
  <c r="O97" i="1"/>
  <c r="O139" i="1"/>
  <c r="O192" i="1"/>
  <c r="O257" i="1"/>
  <c r="N23" i="1"/>
  <c r="O34" i="1"/>
  <c r="O150" i="1"/>
  <c r="O125" i="1"/>
  <c r="O191" i="1"/>
  <c r="O62" i="1"/>
  <c r="O258" i="1"/>
  <c r="O186" i="1"/>
  <c r="O267" i="1"/>
  <c r="O183" i="1"/>
  <c r="O225" i="1"/>
  <c r="O19" i="1"/>
  <c r="O147" i="1"/>
  <c r="O199" i="1"/>
  <c r="O229" i="1"/>
  <c r="O272" i="1"/>
  <c r="O152" i="1"/>
  <c r="O273" i="1"/>
  <c r="O224" i="1"/>
  <c r="O142" i="1"/>
  <c r="O144" i="1"/>
  <c r="O223" i="1"/>
  <c r="O248" i="1"/>
  <c r="O236" i="1"/>
  <c r="O78" i="1"/>
  <c r="O233" i="1"/>
  <c r="O61" i="1"/>
  <c r="O126" i="1"/>
  <c r="O148" i="1"/>
  <c r="O169" i="1"/>
  <c r="O234" i="1"/>
  <c r="O52" i="1"/>
  <c r="O198" i="1"/>
  <c r="O130" i="1"/>
  <c r="O132" i="1"/>
  <c r="O193" i="1"/>
  <c r="O231" i="1"/>
  <c r="O244" i="1"/>
  <c r="O252" i="1"/>
  <c r="O47" i="1"/>
  <c r="O254" i="1"/>
  <c r="O297" i="1"/>
  <c r="O14" i="1" l="1"/>
  <c r="N274" i="1"/>
  <c r="N307" i="1" s="1"/>
  <c r="L307" i="1"/>
  <c r="O23" i="1"/>
  <c r="O316" i="1" l="1"/>
  <c r="O324" i="1" l="1"/>
  <c r="O315" i="1"/>
  <c r="F363" i="1"/>
  <c r="F296" i="1" l="1"/>
  <c r="I296" i="1" s="1"/>
  <c r="O296" i="1" l="1"/>
  <c r="F283" i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303" i="1" l="1"/>
  <c r="I283" i="1"/>
  <c r="I303" i="1" s="1"/>
  <c r="O292" i="1"/>
  <c r="O289" i="1"/>
  <c r="O286" i="1"/>
  <c r="O285" i="1"/>
  <c r="O287" i="1"/>
  <c r="O291" i="1"/>
  <c r="O284" i="1"/>
  <c r="N304" i="1" l="1"/>
  <c r="O295" i="1"/>
  <c r="O294" i="1"/>
  <c r="O290" i="1"/>
  <c r="O283" i="1"/>
  <c r="O293" i="1"/>
  <c r="O288" i="1"/>
  <c r="O303" i="1" l="1"/>
  <c r="F50" i="1"/>
  <c r="F274" i="1" s="1"/>
  <c r="I50" i="1" l="1"/>
  <c r="F307" i="1"/>
  <c r="I308" i="1" s="1"/>
  <c r="I274" i="1" l="1"/>
  <c r="I307" i="1" s="1"/>
  <c r="O50" i="1"/>
  <c r="O274" i="1" s="1"/>
  <c r="O307" i="1" s="1"/>
</calcChain>
</file>

<file path=xl/sharedStrings.xml><?xml version="1.0" encoding="utf-8"?>
<sst xmlns="http://schemas.openxmlformats.org/spreadsheetml/2006/main" count="887" uniqueCount="684">
  <si>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</si>
  <si>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</si>
  <si>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</si>
  <si>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</si>
  <si>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</si>
  <si>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</si>
  <si>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</si>
  <si>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</si>
  <si>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</si>
  <si>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</si>
  <si>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</si>
  <si>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</si>
  <si>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</si>
  <si>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</si>
  <si>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</si>
  <si>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</si>
  <si>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</si>
  <si>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</si>
  <si>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</si>
  <si>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</si>
  <si>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</si>
  <si>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</si>
  <si>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</si>
  <si>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</si>
  <si>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</si>
  <si>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</si>
  <si>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</si>
  <si>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</si>
  <si>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</si>
  <si>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</si>
  <si>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</si>
  <si>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</si>
  <si>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</si>
  <si>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</si>
  <si>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</si>
  <si>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</si>
  <si>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</si>
  <si>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</si>
  <si>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</si>
  <si>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</si>
  <si>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</si>
  <si>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</si>
  <si>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</si>
  <si>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</si>
  <si>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</si>
  <si>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</si>
  <si>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</si>
  <si>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</si>
  <si>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</si>
  <si>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</si>
  <si>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</si>
  <si>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</si>
  <si>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</si>
  <si>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</si>
  <si>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</si>
  <si>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</si>
  <si>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</si>
  <si>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</si>
  <si>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</si>
  <si>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</si>
  <si>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</si>
  <si>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</si>
  <si>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</si>
  <si>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</si>
  <si>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</si>
  <si>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</si>
  <si>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</si>
  <si>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</si>
  <si>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</si>
  <si>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</si>
  <si>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</si>
  <si>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</si>
  <si>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</si>
  <si>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</si>
  <si>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</si>
  <si>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</si>
  <si>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</si>
  <si>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</si>
  <si>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</si>
  <si>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</si>
  <si>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</si>
  <si>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</si>
  <si>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</si>
  <si>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</si>
  <si>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</si>
  <si>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</si>
  <si>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</si>
  <si>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</si>
  <si>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</si>
  <si>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</si>
  <si>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</si>
  <si>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</si>
  <si>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</si>
  <si>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</si>
  <si>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</si>
  <si>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</si>
  <si>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</si>
  <si>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</si>
  <si>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</si>
  <si>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</si>
  <si>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</si>
  <si>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</si>
  <si>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</si>
  <si>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</si>
  <si>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</si>
  <si>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</si>
  <si>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</si>
  <si>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</si>
  <si>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</si>
  <si>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</si>
  <si>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</si>
  <si>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</si>
  <si>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</si>
  <si>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</si>
  <si>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</si>
  <si>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</si>
  <si>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</si>
  <si>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</si>
  <si>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</si>
  <si>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</si>
  <si>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</si>
  <si>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</si>
  <si>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</si>
  <si>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</si>
  <si>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</si>
  <si>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</si>
  <si>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</si>
  <si>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</si>
  <si>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</si>
  <si>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</si>
  <si>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</si>
  <si>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</si>
  <si>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</si>
  <si>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</si>
  <si>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</si>
  <si>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</si>
  <si>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</si>
  <si>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</si>
  <si>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</si>
  <si>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</si>
  <si>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</si>
  <si>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</si>
  <si>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</si>
  <si>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</si>
  <si>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</si>
  <si>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</si>
  <si>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</si>
  <si>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</si>
  <si>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</si>
  <si>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</si>
  <si>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</si>
  <si>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</si>
  <si>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</si>
  <si>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</si>
  <si>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</si>
  <si>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MENDOZA SANCHEZ MAYRA ALEJANDRA </t>
  </si>
  <si>
    <t xml:space="preserve">TORRES CHAVEZ RAMIRO </t>
  </si>
  <si>
    <t xml:space="preserve">MADRIGAL MORFIN LAURA MATILDE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</si>
  <si>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</si>
  <si>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</si>
  <si>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</si>
  <si>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</si>
  <si>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</si>
  <si>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</si>
  <si>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</si>
  <si>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</si>
  <si>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</si>
  <si>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</si>
  <si>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</si>
  <si>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</si>
  <si>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</si>
  <si>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</si>
  <si>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</si>
  <si>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</si>
  <si>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</si>
  <si>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</si>
  <si>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</si>
  <si>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</si>
  <si>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</si>
  <si>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</si>
  <si>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</si>
  <si>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</si>
  <si>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</si>
  <si>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</si>
  <si>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</si>
  <si>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</si>
  <si>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</si>
  <si>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</si>
  <si>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</si>
  <si>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</si>
  <si>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</si>
  <si>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</si>
  <si>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</si>
  <si>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</si>
  <si>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</si>
  <si>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</si>
  <si>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</si>
  <si>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</si>
  <si>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</si>
  <si>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MORFIN HERRERA HECTOR ALONSO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</si>
  <si>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</si>
  <si>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</si>
  <si>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</si>
  <si>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</si>
  <si>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</si>
  <si>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</si>
  <si>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</si>
  <si>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</si>
  <si>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</si>
  <si>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</si>
  <si>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</si>
  <si>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</si>
  <si>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</si>
  <si>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</si>
  <si>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</si>
  <si>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</si>
  <si>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</si>
  <si>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</si>
  <si>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</si>
  <si>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</si>
  <si>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</si>
  <si>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</si>
  <si>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</si>
  <si>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</si>
  <si>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</si>
  <si>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</si>
  <si>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CORTES GOMEZ MARINA </t>
  </si>
  <si>
    <t xml:space="preserve">PEREZ ARIAS SALVADOR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</si>
  <si>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</si>
  <si>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</si>
  <si>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</si>
  <si>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</si>
  <si>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</si>
  <si>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</si>
  <si>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</si>
  <si>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</si>
  <si>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</si>
  <si>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</si>
  <si>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</si>
  <si>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</si>
  <si>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</si>
  <si>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</si>
  <si>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</si>
  <si>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</si>
  <si>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</si>
  <si>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</si>
  <si>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</si>
  <si>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</si>
  <si>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</si>
  <si>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</si>
  <si>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</si>
  <si>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</si>
  <si>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</si>
  <si>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</si>
  <si>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</si>
  <si>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</si>
  <si>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</si>
  <si>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</si>
  <si>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</si>
  <si>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</si>
  <si>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</si>
  <si>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</si>
  <si>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</si>
  <si>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</si>
  <si>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</si>
  <si>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</si>
  <si>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</si>
  <si>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</si>
  <si>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</si>
  <si>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</si>
  <si>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</si>
  <si>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</si>
  <si>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</si>
  <si>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</si>
  <si>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</si>
  <si>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</si>
  <si>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</si>
  <si>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</si>
  <si>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</si>
  <si>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</si>
  <si>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</si>
  <si>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</si>
  <si>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</si>
  <si>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</si>
  <si>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</si>
  <si>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</si>
  <si>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</si>
  <si>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</si>
  <si>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</si>
  <si>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</si>
  <si>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</si>
  <si>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</si>
  <si>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</si>
  <si>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</si>
  <si>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</si>
  <si>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</si>
  <si>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</si>
  <si>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</si>
  <si>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</si>
  <si>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</si>
  <si>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</si>
  <si>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</si>
  <si>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</si>
  <si>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</si>
  <si>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</si>
  <si>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 MEZA LOPEZ ANGEL</t>
  </si>
  <si>
    <t xml:space="preserve">CORONA MUÑOZ ANGEL </t>
  </si>
  <si>
    <t xml:space="preserve">DE LOS SANTOS CHAVEZ  JACINTO </t>
  </si>
  <si>
    <t xml:space="preserve"> MEDINA VARGAS GUSTAVO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</si>
  <si>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</si>
  <si>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</si>
  <si>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</si>
  <si>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</si>
  <si>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MUNGUIA MARTINEZ FRANCISCO JAVIER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</si>
  <si>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</si>
  <si>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</si>
  <si>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</si>
  <si>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</si>
  <si>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</si>
  <si>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</si>
  <si>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DESC. PRESTAMO</t>
  </si>
  <si>
    <t>DIRECTOR DE REGLAMENTOS Y SECRETARIO TECNICO COMUR</t>
  </si>
  <si>
    <t>BARRENDERO ( C)</t>
  </si>
  <si>
    <t>BARRENDERO (D)</t>
  </si>
  <si>
    <t xml:space="preserve">FLORES HERNANDEZ MARIA CONCEPCION </t>
  </si>
  <si>
    <t>AUXILIAR MAQUINARIA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</si>
  <si>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</si>
  <si>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</si>
  <si>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</si>
  <si>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</si>
  <si>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</si>
  <si>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</si>
  <si>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</si>
  <si>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</si>
  <si>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</si>
  <si>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</si>
  <si>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</si>
  <si>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</si>
  <si>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</si>
  <si>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</si>
  <si>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</si>
  <si>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</si>
  <si>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</si>
  <si>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</si>
  <si>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</si>
  <si>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</si>
  <si>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</si>
  <si>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</si>
  <si>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</si>
  <si>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</si>
  <si>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</si>
  <si>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</si>
  <si>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</si>
  <si>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</si>
  <si>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</si>
  <si>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</si>
  <si>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</si>
  <si>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</si>
  <si>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</si>
  <si>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</si>
  <si>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</si>
  <si>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</si>
  <si>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</si>
  <si>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</si>
  <si>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</si>
  <si>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</si>
  <si>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</si>
  <si>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</si>
  <si>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</si>
  <si>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</si>
  <si>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</si>
  <si>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</si>
  <si>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</si>
  <si>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</si>
  <si>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</si>
  <si>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</si>
  <si>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</si>
  <si>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</si>
  <si>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</si>
  <si>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</si>
  <si>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</si>
  <si>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</si>
  <si>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</si>
  <si>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</si>
  <si>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</si>
  <si>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</si>
  <si>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</si>
  <si>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</si>
  <si>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</si>
  <si>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</si>
  <si>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</si>
  <si>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</si>
  <si>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</si>
  <si>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</si>
  <si>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</si>
  <si>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</si>
  <si>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</si>
  <si>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</si>
  <si>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</si>
  <si>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</si>
  <si>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</si>
  <si>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</si>
  <si>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</si>
  <si>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</si>
  <si>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</si>
  <si>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</si>
  <si>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</si>
  <si>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</si>
  <si>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</si>
  <si>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</si>
  <si>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</si>
  <si>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</si>
  <si>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</si>
  <si>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</si>
  <si>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</si>
  <si>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</si>
  <si>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</si>
  <si>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</si>
  <si>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</si>
  <si>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</si>
  <si>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</si>
  <si>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</si>
  <si>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</si>
  <si>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</si>
  <si>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</si>
  <si>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</si>
  <si>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</si>
  <si>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</si>
  <si>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</si>
  <si>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</si>
  <si>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</si>
  <si>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</si>
  <si>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</si>
  <si>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</si>
  <si>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</si>
  <si>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</si>
  <si>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</si>
  <si>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</si>
  <si>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</si>
  <si>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</si>
  <si>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</si>
  <si>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</si>
  <si>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</si>
  <si>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</si>
  <si>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</si>
  <si>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</si>
  <si>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</si>
  <si>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</si>
  <si>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</si>
  <si>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</si>
  <si>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</si>
  <si>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</si>
  <si>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</si>
  <si>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</si>
  <si>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</si>
  <si>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</si>
  <si>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</si>
  <si>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</si>
  <si>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</si>
  <si>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</si>
  <si>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</si>
  <si>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</si>
  <si>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</si>
  <si>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</si>
  <si>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</si>
  <si>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</si>
  <si>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</si>
  <si>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</si>
  <si>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</si>
  <si>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</si>
  <si>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</si>
  <si>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</si>
  <si>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</si>
  <si>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</si>
  <si>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</si>
  <si>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</si>
  <si>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</si>
  <si>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</si>
  <si>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AUXILIAR (B) DE SERVICIOS GENERALES</t>
  </si>
  <si>
    <t>AUXILIAR ( C ) DE SERVICIOS GENERALES</t>
  </si>
  <si>
    <t>COORDINACION DE DESARROLLO ECONOMICO Y COMBATE A LA DESIGUALDAD</t>
  </si>
  <si>
    <t>TORRES SANCHEZ BENJAMIN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</si>
  <si>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</si>
  <si>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</si>
  <si>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</si>
  <si>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</si>
  <si>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</si>
  <si>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AUXILIAR ADMINISTRATIVO DE RECURSOS HUMANOS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</si>
  <si>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</si>
  <si>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</si>
  <si>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</si>
  <si>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</si>
  <si>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</si>
  <si>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</si>
  <si>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</si>
  <si>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</si>
  <si>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</si>
  <si>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MORFIN VALDOVINOS MARIO</t>
  </si>
  <si>
    <t>BEATRIZ ARAIZA DIEGO ARMANDO</t>
  </si>
  <si>
    <t>COORDINACION DE EDUCACION Y DESARROLLO INTEGRAL</t>
  </si>
  <si>
    <t>GALVAN TORRES JUAN MANUEL</t>
  </si>
  <si>
    <t xml:space="preserve">JIMENEZ VARGAS ELIZABETH </t>
  </si>
  <si>
    <t>CUBRE VACACIONES</t>
  </si>
  <si>
    <t>PINTOR</t>
  </si>
  <si>
    <t>OCHOA GARCIA ANA NAYELI</t>
  </si>
  <si>
    <t>GONZALEZ LOPEZ JOSE ERNESTO</t>
  </si>
  <si>
    <t>AGUIRRE ZUÑIGA JOSE GUADALUPE</t>
  </si>
  <si>
    <t>LOPEZ DIMAS MARCO ANTONIO</t>
  </si>
  <si>
    <t>TORRES MENCOZA ARNOLDO</t>
  </si>
  <si>
    <t>AYUDANTE DE ALBAÑIL</t>
  </si>
  <si>
    <t>RAMIREZ GUTIERREZ HERIBERTO</t>
  </si>
  <si>
    <t>OFICIAL DE PROTECCION CIVIL (B)</t>
  </si>
  <si>
    <t>RAMIREZ ESPINOZA ANA CELIA</t>
  </si>
  <si>
    <t>CHAVEZ CONTRERAS JUAN ESTEBAN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</si>
  <si>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</si>
  <si>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</si>
  <si>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</si>
  <si>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</si>
  <si>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</si>
  <si>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 xml:space="preserve">VACANTE </t>
  </si>
  <si>
    <t>LOPEZ MEJIA EDER MARTIN</t>
  </si>
  <si>
    <t>CHAVEZ VIDAL OSVALDO GASTON</t>
  </si>
  <si>
    <t>ROJO LARIOS FRANCISCO</t>
  </si>
  <si>
    <t>LICEA GARCIA LUIS MANUEL</t>
  </si>
  <si>
    <t>CERVANTES MOLINA DIANA LAURA</t>
  </si>
  <si>
    <t>MARTINEZ ORTIZ ALONDRA</t>
  </si>
  <si>
    <t>RODRIGUEZ VALENCIA LEIDY GUADALUPE</t>
  </si>
  <si>
    <t>GONZALEZ AVALOS ADAN</t>
  </si>
  <si>
    <t>GUDIÑO SOLORIO MARIA ELENA</t>
  </si>
  <si>
    <t xml:space="preserve">INTENDENCIA VIAS PUBLICAS </t>
  </si>
  <si>
    <t>VALENCIA MACIAS J BARTOLO</t>
  </si>
  <si>
    <t xml:space="preserve">BARBOZA TORRES  JORGE RAMIRO </t>
  </si>
  <si>
    <t xml:space="preserve"> MUNDO VERA RAUL </t>
  </si>
  <si>
    <t>ORTIZ MENDOZA ADAN</t>
  </si>
  <si>
    <t>AUXILIAR ADMINISTRATIVO DE OBRAS PUBLICAS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</si>
  <si>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</si>
  <si>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</si>
  <si>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</si>
  <si>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</si>
  <si>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</si>
  <si>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</si>
  <si>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AUXILIAR DE DISEÑO</t>
  </si>
  <si>
    <t>ENCARGADO DE DISEÑO E IMAGEN</t>
  </si>
  <si>
    <t>ENCARGADO DE PARQUE VEHICULAR</t>
  </si>
  <si>
    <t>ARRIAGA HERNANDEZ LOURDES</t>
  </si>
  <si>
    <t>AUXILIAR ADMINISTRATIVO DE COMPUTO</t>
  </si>
  <si>
    <t>CHAVEZ TORRES SAMARIA GIZEH</t>
  </si>
  <si>
    <t>ENCARGADA DE MUSEO</t>
  </si>
  <si>
    <t>COORDINACION GENERAL DE CULTURA</t>
  </si>
  <si>
    <t>MARTINEZ LICEA SERGIO</t>
  </si>
  <si>
    <t>AUXILIAR MEDICO MUNICIPÀL</t>
  </si>
  <si>
    <t>MARQUEZ MARTINEZ ZENAIDA</t>
  </si>
  <si>
    <t>COORDINADORA DE GRUPOS COMUNITARIOS</t>
  </si>
  <si>
    <t>ROJO LARIOS LUIS GERARDO</t>
  </si>
  <si>
    <t>ENCARGADO DE INSTITUTO DE LA JUVENTUD</t>
  </si>
  <si>
    <t xml:space="preserve">DE LA MORA MACIAS PAUL RICARDO </t>
  </si>
  <si>
    <t>AUXILIAR DE PROGRAMAS DE VINCULACION INSTITUCIONAL</t>
  </si>
  <si>
    <t>SECRETARIA DE COORDINACION</t>
  </si>
  <si>
    <t>COORDINADORA GENERAL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</si>
  <si>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</si>
  <si>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</si>
  <si>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</si>
  <si>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</si>
  <si>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</si>
  <si>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</si>
  <si>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</si>
  <si>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</si>
  <si>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RODRIGUEZ LOPEZ J. GUADALUPE</t>
  </si>
  <si>
    <t>RECOLECTOR ASEO PUBLICO</t>
  </si>
  <si>
    <t>VELADOR MERCADO MUNICIPAL</t>
  </si>
  <si>
    <t>RANGEL CARDENAS CLAUDIA GUADALUPE</t>
  </si>
  <si>
    <t>OCHOA GONZALEZ BRAYAN MARTIN</t>
  </si>
  <si>
    <t>VELADOR RASTRO MUNICIPAL</t>
  </si>
  <si>
    <t>CHAVEZ RANGEL DORA ELENA</t>
  </si>
  <si>
    <t>MENDOZA VARGAS RODRIGO</t>
  </si>
  <si>
    <t>AUXILIAR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</si>
  <si>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</si>
  <si>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</si>
  <si>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</si>
  <si>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</si>
  <si>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</si>
  <si>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</si>
  <si>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</si>
  <si>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</si>
  <si>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</si>
  <si>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</si>
  <si>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</si>
  <si>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</si>
  <si>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</si>
  <si>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</si>
  <si>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</si>
  <si>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</si>
  <si>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</si>
  <si>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</si>
  <si>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</si>
  <si>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</si>
  <si>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</si>
  <si>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</si>
  <si>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 xml:space="preserve">PARTIDA PANDURO EDGAR OSVALDO 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</si>
  <si>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</si>
  <si>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</si>
  <si>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</si>
  <si>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</si>
  <si>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</si>
  <si>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</si>
  <si>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SOTO MENDOZA SOTERO RAMON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</si>
  <si>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</si>
  <si>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</si>
  <si>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</si>
  <si>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</si>
  <si>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</si>
  <si>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</si>
  <si>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</si>
  <si>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</si>
  <si>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 xml:space="preserve">COORDINACION DE MOVILIDAD Y TRANSPORTE </t>
  </si>
  <si>
    <t>MEZA VARGAS MIGUEL ANGEL</t>
  </si>
  <si>
    <t>SERVICIOS PUBLICOS MUNICIPALES Y CONSTRUCCION DE COCOMUNIDAD</t>
  </si>
  <si>
    <t>SOTO LICEA GERMAN</t>
  </si>
  <si>
    <t xml:space="preserve">GARCIA CONTRERAS JANNAY </t>
  </si>
  <si>
    <t>GOMEZ MARTINEZ ALVARO ALEJANDRO</t>
  </si>
  <si>
    <t>MORFIN OROZCO YERANI YASMIN</t>
  </si>
  <si>
    <t>ADMINISTRACION DE OFICIALIA MAYOR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</si>
  <si>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</si>
  <si>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</si>
  <si>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</si>
  <si>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</si>
  <si>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</si>
  <si>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</si>
  <si>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>INTENDENTE UNIDAD DE SERVICIOS MEDICOS T/V</t>
  </si>
  <si>
    <t>SANCHEZ HINOJOSA GLADYS RAVIELA</t>
  </si>
  <si>
    <t>FONTANERO</t>
  </si>
  <si>
    <t>ENCARGADO DE BOMBAS</t>
  </si>
  <si>
    <t xml:space="preserve">NOTIFICADOR DE AGUA POTABLE </t>
  </si>
  <si>
    <t>NOTIFICADOR D E AGUA POTABLE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</si>
  <si>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</si>
  <si>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</si>
  <si>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</si>
  <si>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</si>
  <si>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 xml:space="preserve">COORDINACION GENERAL DE ADMINISTRACION Y OFICIALIA MAYOR </t>
  </si>
  <si>
    <t xml:space="preserve">AYUDANTE DE MECANICO </t>
  </si>
  <si>
    <t>MORFIN VARGAS ALFREDO</t>
  </si>
  <si>
    <t>SANDOVAL MEJIA JUAN PABLO</t>
  </si>
  <si>
    <t>NOTIFICADOR DE CATASTRO MUNICIPAL</t>
  </si>
  <si>
    <t>COORDINADOR DE PROYECTOS ESTRATEGICOS</t>
  </si>
  <si>
    <t>ENCARGADA DE PROVEEDURIA</t>
  </si>
  <si>
    <t>VALENCIA PRECIADO NETSSY VIRIDIANA</t>
  </si>
  <si>
    <t>SERVICIOS PUBLICOS MUNICIPALES Y CONSTRUCCION DE COMUNIDAD</t>
  </si>
  <si>
    <t xml:space="preserve">AYUDANTE DE PARQUES Y JARDIN </t>
  </si>
  <si>
    <t xml:space="preserve">AGENTE VIAL 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</si>
  <si>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</si>
  <si>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</si>
  <si>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</si>
  <si>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</si>
  <si>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</si>
  <si>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ENCARGADO</t>
  </si>
  <si>
    <t>ENCARGADA DE PATRIMONIO</t>
  </si>
  <si>
    <t>OCHOA GUTIERREZ PEDRO ABRAHAM</t>
  </si>
  <si>
    <t>GARCIA NAZARIN JAVIER</t>
  </si>
  <si>
    <t>AYUDANTE OBRAS PUBLICAS</t>
  </si>
  <si>
    <t>AGUIRRE LOPEZ DANIEL</t>
  </si>
  <si>
    <t>AUXILIAR DE VIVIERO</t>
  </si>
  <si>
    <t>PEÑA ORTIZ WENDY SARAHI</t>
  </si>
  <si>
    <t>ZEPEDA VERGARA CLAUDIA ELENA</t>
  </si>
  <si>
    <t>FLORES ORTIZ JOSE CARLOS</t>
  </si>
  <si>
    <t>GALVAN JIMENEZ JUAN</t>
  </si>
  <si>
    <t>GARCIA EUSEBIO MANUEL ALEJANDRO</t>
  </si>
  <si>
    <t>SILVA SERNA CINTHIA GABRIELA</t>
  </si>
  <si>
    <t>LOPEZ CARDENAS GILBERTO EMANUEL</t>
  </si>
  <si>
    <t xml:space="preserve"> CARDENAS ROSALES JORGE ALEJANDRO (LICENCIA)</t>
  </si>
  <si>
    <t>HORAS EXTRAS</t>
  </si>
  <si>
    <t xml:space="preserve">PARTIDA MORENO RAFAEL </t>
  </si>
  <si>
    <t>GONZALEZ CEJA LORENZO (LICENCIA)</t>
  </si>
  <si>
    <t>MORFIN MORFIN ERIBERTO</t>
  </si>
  <si>
    <t xml:space="preserve">CARDENAS FIGUEROA DIEGO CESAR </t>
  </si>
  <si>
    <t>LOPEZ RAMIREZ KARLA NOEMY</t>
  </si>
  <si>
    <t xml:space="preserve">PEREZ JIMENEZ ARCADIO </t>
  </si>
  <si>
    <t>ARIAS HERNANDEZ MARIA DEL SAGRARIO</t>
  </si>
  <si>
    <t>AUXILIAR ADMINISTRATIVO DELEGACION AHUIJULLO</t>
  </si>
  <si>
    <t>MORFIN VILLA LUIS YUVAN</t>
  </si>
  <si>
    <t>ENCARGO DE SISTEMAS</t>
  </si>
  <si>
    <t>MACIAS OCHOA CARLOS ADRIAN</t>
  </si>
  <si>
    <t>LOPEZ MEJIA OMAR ROSALIO</t>
  </si>
  <si>
    <t>QUIROZ SILVA LEONEL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</si>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</sst>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  <numFmt numFmtId="166" formatCode="0.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 tint="4.9989318521683403E-2"/>
      <name val="Arial"/>
      <family val="2"/>
    </font>
    <font>
      <u val="singleAccounting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165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44" fontId="4" fillId="0" borderId="0" xfId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5" fontId="6" fillId="3" borderId="18" xfId="1" applyNumberFormat="1" applyFont="1" applyFill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6" fillId="3" borderId="22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4" borderId="24" xfId="3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3" xfId="3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 wrapText="1"/>
    </xf>
    <xf numFmtId="44" fontId="6" fillId="4" borderId="10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44" fontId="6" fillId="4" borderId="11" xfId="0" applyNumberFormat="1" applyFont="1" applyFill="1" applyBorder="1" applyAlignment="1">
      <alignment horizontal="center" vertical="center" wrapText="1"/>
    </xf>
    <xf numFmtId="44" fontId="6" fillId="4" borderId="16" xfId="0" applyNumberFormat="1" applyFont="1" applyFill="1" applyBorder="1" applyAlignment="1">
      <alignment horizontal="center" vertical="center" wrapText="1"/>
    </xf>
    <xf numFmtId="44" fontId="6" fillId="4" borderId="12" xfId="1" applyFont="1" applyFill="1" applyBorder="1" applyAlignment="1">
      <alignment horizontal="center" vertical="center" wrapText="1"/>
    </xf>
    <xf numFmtId="44" fontId="6" fillId="4" borderId="10" xfId="1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44" fontId="7" fillId="0" borderId="4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4" fontId="6" fillId="0" borderId="2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44" fontId="6" fillId="4" borderId="29" xfId="0" applyNumberFormat="1" applyFont="1" applyFill="1" applyBorder="1" applyAlignment="1">
      <alignment horizontal="center" vertical="center" wrapText="1"/>
    </xf>
    <xf numFmtId="44" fontId="6" fillId="4" borderId="25" xfId="1" applyFont="1" applyFill="1" applyBorder="1" applyAlignment="1">
      <alignment horizontal="center" vertical="center" wrapText="1"/>
    </xf>
    <xf numFmtId="44" fontId="6" fillId="4" borderId="24" xfId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4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44" fontId="6" fillId="4" borderId="2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44" fontId="6" fillId="4" borderId="3" xfId="0" applyNumberFormat="1" applyFont="1" applyFill="1" applyBorder="1" applyAlignment="1">
      <alignment horizontal="center" vertical="center" wrapText="1"/>
    </xf>
    <xf numFmtId="44" fontId="6" fillId="4" borderId="28" xfId="0" applyNumberFormat="1" applyFont="1" applyFill="1" applyBorder="1" applyAlignment="1">
      <alignment horizontal="center" vertical="center" wrapText="1"/>
    </xf>
    <xf numFmtId="44" fontId="6" fillId="4" borderId="31" xfId="1" applyFont="1" applyFill="1" applyBorder="1" applyAlignment="1">
      <alignment horizontal="center" vertical="center" wrapText="1"/>
    </xf>
    <xf numFmtId="44" fontId="6" fillId="4" borderId="23" xfId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4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6" fillId="0" borderId="27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6" fillId="4" borderId="2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2" fontId="7" fillId="0" borderId="1" xfId="3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44" fontId="7" fillId="0" borderId="4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11" fillId="7" borderId="2" xfId="0" applyFont="1" applyFill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7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 textRotation="90" wrapText="1"/>
    </xf>
    <xf numFmtId="0" fontId="11" fillId="7" borderId="23" xfId="0" applyFont="1" applyFill="1" applyBorder="1" applyAlignment="1">
      <alignment horizontal="center" vertical="center" textRotation="90" wrapText="1"/>
    </xf>
    <xf numFmtId="2" fontId="6" fillId="4" borderId="36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8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19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vertical="center"/>
    </xf>
    <xf numFmtId="0" fontId="13" fillId="3" borderId="9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4" fontId="13" fillId="0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5"/>
  <sheetViews>
    <sheetView tabSelected="1" view="pageLayout" zoomScale="55" zoomScaleNormal="20" zoomScaleSheetLayoutView="70" zoomScalePageLayoutView="55" workbookViewId="0">
      <selection activeCell="F321" sqref="F321"/>
    </sheetView>
  </sheetViews>
  <sheetFormatPr baseColWidth="10" defaultColWidth="11" defaultRowHeight="18.75" x14ac:dyDescent="0.25"/>
  <cols>
    <col min="1" max="1" width="21.375" style="153" customWidth="1"/>
    <col min="2" max="2" width="23.625" style="258" customWidth="1"/>
    <col min="3" max="3" width="28.125" style="258" customWidth="1"/>
    <col min="4" max="4" width="14.375" style="3" customWidth="1"/>
    <col min="5" max="5" width="10.875" style="4" customWidth="1"/>
    <col min="6" max="6" width="19.375" style="5" customWidth="1"/>
    <col min="7" max="7" width="14.625" style="3" customWidth="1"/>
    <col min="8" max="8" width="16" style="3" customWidth="1"/>
    <col min="9" max="9" width="20.5" style="6" customWidth="1"/>
    <col min="10" max="10" width="16.5" style="6" customWidth="1"/>
    <col min="11" max="11" width="16.375" style="8" customWidth="1"/>
    <col min="12" max="12" width="16.375" style="7" customWidth="1"/>
    <col min="13" max="13" width="16.375" style="7" hidden="1" customWidth="1"/>
    <col min="14" max="14" width="17.625" style="6" customWidth="1"/>
    <col min="15" max="15" width="20.625" style="9" bestFit="1" customWidth="1"/>
    <col min="16" max="16384" width="11" style="2"/>
  </cols>
  <sheetData>
    <row r="1" spans="1:15" s="92" customFormat="1" ht="33.75" customHeight="1" thickBot="1" x14ac:dyDescent="0.3">
      <c r="A1" s="188" t="s">
        <v>472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92" customFormat="1" ht="33.75" customHeight="1" x14ac:dyDescent="0.25">
      <c r="A2" s="62"/>
      <c r="B2" s="229"/>
      <c r="C2" s="259"/>
      <c r="D2" s="190" t="s">
        <v>41</v>
      </c>
      <c r="E2" s="191"/>
      <c r="F2" s="191"/>
      <c r="G2" s="191"/>
      <c r="H2" s="191"/>
      <c r="I2" s="192"/>
      <c r="J2" s="185" t="s">
        <v>46</v>
      </c>
      <c r="K2" s="186"/>
      <c r="L2" s="186"/>
      <c r="M2" s="186"/>
      <c r="N2" s="187"/>
      <c r="O2" s="170"/>
    </row>
    <row r="3" spans="1:15" s="92" customFormat="1" ht="33.75" customHeight="1" thickBot="1" x14ac:dyDescent="0.3">
      <c r="A3" s="63" t="s">
        <v>58</v>
      </c>
      <c r="B3" s="230" t="s">
        <v>1</v>
      </c>
      <c r="C3" s="260" t="s">
        <v>2</v>
      </c>
      <c r="D3" s="64" t="s">
        <v>3</v>
      </c>
      <c r="E3" s="65" t="s">
        <v>50</v>
      </c>
      <c r="F3" s="66" t="s">
        <v>44</v>
      </c>
      <c r="G3" s="67" t="s">
        <v>45</v>
      </c>
      <c r="H3" s="68" t="s">
        <v>669</v>
      </c>
      <c r="I3" s="69" t="s">
        <v>683</v>
      </c>
      <c r="J3" s="70" t="s">
        <v>42</v>
      </c>
      <c r="K3" s="71" t="s">
        <v>43</v>
      </c>
      <c r="L3" s="72" t="s">
        <v>51</v>
      </c>
      <c r="M3" s="73" t="s">
        <v>332</v>
      </c>
      <c r="N3" s="69" t="s">
        <v>48</v>
      </c>
      <c r="O3" s="14" t="s">
        <v>49</v>
      </c>
    </row>
    <row r="4" spans="1:15" s="92" customFormat="1" ht="33.75" customHeight="1" x14ac:dyDescent="0.25">
      <c r="A4" s="196" t="s">
        <v>353</v>
      </c>
      <c r="B4" s="231" t="s">
        <v>4</v>
      </c>
      <c r="C4" s="261" t="s">
        <v>582</v>
      </c>
      <c r="D4" s="74">
        <v>718.2</v>
      </c>
      <c r="E4" s="75">
        <v>13</v>
      </c>
      <c r="F4" s="76">
        <f>+D4*E4</f>
        <v>9336.6</v>
      </c>
      <c r="G4" s="77"/>
      <c r="H4" s="77"/>
      <c r="I4" s="78">
        <f>+F4+G4+H4</f>
        <v>9336.6</v>
      </c>
      <c r="J4" s="159">
        <v>1420.01</v>
      </c>
      <c r="K4" s="79"/>
      <c r="L4" s="80"/>
      <c r="M4" s="80"/>
      <c r="N4" s="78">
        <f>+J4+K4+L4+M4</f>
        <v>1420.01</v>
      </c>
      <c r="O4" s="156">
        <f>+I4-N4</f>
        <v>7916.59</v>
      </c>
    </row>
    <row r="5" spans="1:15" s="92" customFormat="1" ht="33.75" customHeight="1" x14ac:dyDescent="0.25">
      <c r="A5" s="197"/>
      <c r="B5" s="232" t="s">
        <v>4</v>
      </c>
      <c r="C5" s="262" t="s">
        <v>583</v>
      </c>
      <c r="D5" s="74">
        <v>718.2</v>
      </c>
      <c r="E5" s="75">
        <v>13</v>
      </c>
      <c r="F5" s="76">
        <f t="shared" ref="F5:F13" si="0">+D5*E5</f>
        <v>9336.6</v>
      </c>
      <c r="G5" s="82"/>
      <c r="H5" s="77"/>
      <c r="I5" s="78">
        <f t="shared" ref="I5:I13" si="1">+F5+G5+H5</f>
        <v>9336.6</v>
      </c>
      <c r="J5" s="159">
        <v>1420.01</v>
      </c>
      <c r="K5" s="83"/>
      <c r="L5" s="80"/>
      <c r="M5" s="80"/>
      <c r="N5" s="78">
        <f t="shared" ref="N5:N13" si="2">+J5+K5+L5+M5</f>
        <v>1420.01</v>
      </c>
      <c r="O5" s="156">
        <f t="shared" ref="O5:O13" si="3">+I5-N5</f>
        <v>7916.59</v>
      </c>
    </row>
    <row r="6" spans="1:15" s="92" customFormat="1" ht="33.75" customHeight="1" x14ac:dyDescent="0.25">
      <c r="A6" s="197"/>
      <c r="B6" s="232" t="s">
        <v>4</v>
      </c>
      <c r="C6" s="262" t="s">
        <v>584</v>
      </c>
      <c r="D6" s="74">
        <v>718.2</v>
      </c>
      <c r="E6" s="75">
        <v>13</v>
      </c>
      <c r="F6" s="76">
        <f t="shared" si="0"/>
        <v>9336.6</v>
      </c>
      <c r="G6" s="82"/>
      <c r="H6" s="77"/>
      <c r="I6" s="78">
        <f t="shared" si="1"/>
        <v>9336.6</v>
      </c>
      <c r="J6" s="159">
        <v>1420.01</v>
      </c>
      <c r="K6" s="83"/>
      <c r="L6" s="80"/>
      <c r="M6" s="80"/>
      <c r="N6" s="78">
        <f t="shared" si="2"/>
        <v>1420.01</v>
      </c>
      <c r="O6" s="156">
        <f t="shared" si="3"/>
        <v>7916.59</v>
      </c>
    </row>
    <row r="7" spans="1:15" s="92" customFormat="1" ht="33.75" customHeight="1" x14ac:dyDescent="0.25">
      <c r="A7" s="197"/>
      <c r="B7" s="232" t="s">
        <v>4</v>
      </c>
      <c r="C7" s="263" t="s">
        <v>585</v>
      </c>
      <c r="D7" s="74">
        <v>718.2</v>
      </c>
      <c r="E7" s="75">
        <v>13</v>
      </c>
      <c r="F7" s="76">
        <f t="shared" si="0"/>
        <v>9336.6</v>
      </c>
      <c r="G7" s="82"/>
      <c r="H7" s="77"/>
      <c r="I7" s="78">
        <f t="shared" si="1"/>
        <v>9336.6</v>
      </c>
      <c r="J7" s="159">
        <v>1420.01</v>
      </c>
      <c r="K7" s="83"/>
      <c r="L7" s="80"/>
      <c r="M7" s="80"/>
      <c r="N7" s="78">
        <f t="shared" si="2"/>
        <v>1420.01</v>
      </c>
      <c r="O7" s="156">
        <f t="shared" si="3"/>
        <v>7916.59</v>
      </c>
    </row>
    <row r="8" spans="1:15" s="92" customFormat="1" ht="33.75" customHeight="1" x14ac:dyDescent="0.25">
      <c r="A8" s="197"/>
      <c r="B8" s="232" t="s">
        <v>4</v>
      </c>
      <c r="C8" s="262" t="s">
        <v>586</v>
      </c>
      <c r="D8" s="74">
        <v>718.2</v>
      </c>
      <c r="E8" s="75">
        <v>13</v>
      </c>
      <c r="F8" s="76">
        <f t="shared" si="0"/>
        <v>9336.6</v>
      </c>
      <c r="G8" s="82"/>
      <c r="H8" s="77"/>
      <c r="I8" s="78">
        <f t="shared" si="1"/>
        <v>9336.6</v>
      </c>
      <c r="J8" s="159">
        <v>1420.01</v>
      </c>
      <c r="K8" s="83"/>
      <c r="L8" s="80"/>
      <c r="M8" s="80"/>
      <c r="N8" s="78">
        <f t="shared" si="2"/>
        <v>1420.01</v>
      </c>
      <c r="O8" s="156">
        <f t="shared" si="3"/>
        <v>7916.59</v>
      </c>
    </row>
    <row r="9" spans="1:15" s="92" customFormat="1" ht="33.75" customHeight="1" x14ac:dyDescent="0.25">
      <c r="A9" s="197"/>
      <c r="B9" s="232" t="s">
        <v>4</v>
      </c>
      <c r="C9" s="262" t="s">
        <v>587</v>
      </c>
      <c r="D9" s="74">
        <v>718.2</v>
      </c>
      <c r="E9" s="75">
        <v>13</v>
      </c>
      <c r="F9" s="76">
        <f t="shared" si="0"/>
        <v>9336.6</v>
      </c>
      <c r="G9" s="82"/>
      <c r="H9" s="77"/>
      <c r="I9" s="78">
        <f t="shared" si="1"/>
        <v>9336.6</v>
      </c>
      <c r="J9" s="159">
        <v>1420.01</v>
      </c>
      <c r="K9" s="83"/>
      <c r="L9" s="84"/>
      <c r="M9" s="80"/>
      <c r="N9" s="78">
        <f t="shared" si="2"/>
        <v>1420.01</v>
      </c>
      <c r="O9" s="15">
        <f t="shared" si="3"/>
        <v>7916.59</v>
      </c>
    </row>
    <row r="10" spans="1:15" s="92" customFormat="1" ht="33.75" customHeight="1" x14ac:dyDescent="0.25">
      <c r="A10" s="197"/>
      <c r="B10" s="232" t="s">
        <v>4</v>
      </c>
      <c r="C10" s="262" t="s">
        <v>588</v>
      </c>
      <c r="D10" s="74">
        <v>718.2</v>
      </c>
      <c r="E10" s="75">
        <v>13</v>
      </c>
      <c r="F10" s="76">
        <f t="shared" si="0"/>
        <v>9336.6</v>
      </c>
      <c r="G10" s="82"/>
      <c r="H10" s="77"/>
      <c r="I10" s="78">
        <f t="shared" si="1"/>
        <v>9336.6</v>
      </c>
      <c r="J10" s="159">
        <v>1420.01</v>
      </c>
      <c r="K10" s="83"/>
      <c r="L10" s="84"/>
      <c r="M10" s="80"/>
      <c r="N10" s="78">
        <f t="shared" si="2"/>
        <v>1420.01</v>
      </c>
      <c r="O10" s="15">
        <f t="shared" si="3"/>
        <v>7916.59</v>
      </c>
    </row>
    <row r="11" spans="1:15" s="92" customFormat="1" ht="33.75" customHeight="1" x14ac:dyDescent="0.25">
      <c r="A11" s="197"/>
      <c r="B11" s="232" t="s">
        <v>4</v>
      </c>
      <c r="C11" s="262" t="s">
        <v>589</v>
      </c>
      <c r="D11" s="74">
        <v>718.2</v>
      </c>
      <c r="E11" s="75">
        <v>13</v>
      </c>
      <c r="F11" s="76">
        <f t="shared" si="0"/>
        <v>9336.6</v>
      </c>
      <c r="G11" s="82"/>
      <c r="H11" s="77"/>
      <c r="I11" s="78">
        <f t="shared" si="1"/>
        <v>9336.6</v>
      </c>
      <c r="J11" s="159">
        <v>1420.01</v>
      </c>
      <c r="K11" s="83"/>
      <c r="L11" s="84"/>
      <c r="M11" s="80"/>
      <c r="N11" s="78">
        <f t="shared" si="2"/>
        <v>1420.01</v>
      </c>
      <c r="O11" s="15">
        <f t="shared" si="3"/>
        <v>7916.59</v>
      </c>
    </row>
    <row r="12" spans="1:15" s="92" customFormat="1" ht="33.75" customHeight="1" x14ac:dyDescent="0.25">
      <c r="A12" s="197"/>
      <c r="B12" s="232" t="s">
        <v>4</v>
      </c>
      <c r="C12" s="262" t="s">
        <v>590</v>
      </c>
      <c r="D12" s="74">
        <v>718.2</v>
      </c>
      <c r="E12" s="75">
        <v>13</v>
      </c>
      <c r="F12" s="76">
        <f t="shared" si="0"/>
        <v>9336.6</v>
      </c>
      <c r="G12" s="82"/>
      <c r="H12" s="77"/>
      <c r="I12" s="78">
        <f t="shared" si="1"/>
        <v>9336.6</v>
      </c>
      <c r="J12" s="159">
        <v>1420.01</v>
      </c>
      <c r="K12" s="83"/>
      <c r="L12" s="84"/>
      <c r="M12" s="80"/>
      <c r="N12" s="78">
        <f t="shared" si="2"/>
        <v>1420.01</v>
      </c>
      <c r="O12" s="15">
        <f t="shared" si="3"/>
        <v>7916.59</v>
      </c>
    </row>
    <row r="13" spans="1:15" s="92" customFormat="1" ht="33.75" customHeight="1" thickBot="1" x14ac:dyDescent="0.3">
      <c r="A13" s="85" t="s">
        <v>9</v>
      </c>
      <c r="B13" s="232" t="s">
        <v>354</v>
      </c>
      <c r="C13" s="262" t="s">
        <v>591</v>
      </c>
      <c r="D13" s="74">
        <v>718.2</v>
      </c>
      <c r="E13" s="75">
        <v>13</v>
      </c>
      <c r="F13" s="76">
        <f t="shared" si="0"/>
        <v>9336.6</v>
      </c>
      <c r="G13" s="86"/>
      <c r="H13" s="87"/>
      <c r="I13" s="78">
        <f t="shared" si="1"/>
        <v>9336.6</v>
      </c>
      <c r="J13" s="159">
        <v>1420.01</v>
      </c>
      <c r="K13" s="88"/>
      <c r="L13" s="89"/>
      <c r="M13" s="80"/>
      <c r="N13" s="78">
        <f t="shared" si="2"/>
        <v>1420.01</v>
      </c>
      <c r="O13" s="156">
        <f t="shared" si="3"/>
        <v>7916.59</v>
      </c>
    </row>
    <row r="14" spans="1:15" s="92" customFormat="1" ht="33.75" customHeight="1" thickBot="1" x14ac:dyDescent="0.3">
      <c r="A14" s="182" t="s">
        <v>489</v>
      </c>
      <c r="B14" s="183"/>
      <c r="C14" s="183"/>
      <c r="D14" s="183"/>
      <c r="E14" s="184"/>
      <c r="F14" s="16">
        <f>SUM(F4:F13)</f>
        <v>93366.000000000015</v>
      </c>
      <c r="G14" s="16">
        <f t="shared" ref="G14:N14" si="4">SUM(G4:G13)</f>
        <v>0</v>
      </c>
      <c r="H14" s="16">
        <f t="shared" si="4"/>
        <v>0</v>
      </c>
      <c r="I14" s="16">
        <f t="shared" si="4"/>
        <v>93366.000000000015</v>
      </c>
      <c r="J14" s="90">
        <f t="shared" si="4"/>
        <v>14200.1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90">
        <f t="shared" si="4"/>
        <v>14200.1</v>
      </c>
      <c r="O14" s="16">
        <f>SUM(O4:O13)</f>
        <v>79165.89999999998</v>
      </c>
    </row>
    <row r="15" spans="1:15" s="92" customFormat="1" ht="33.75" customHeight="1" thickBot="1" x14ac:dyDescent="0.3">
      <c r="A15" s="93"/>
      <c r="B15" s="233"/>
      <c r="C15" s="233"/>
      <c r="D15" s="93"/>
      <c r="E15" s="93"/>
      <c r="F15" s="17"/>
      <c r="G15" s="17"/>
      <c r="H15" s="17"/>
      <c r="I15" s="17"/>
      <c r="J15" s="94"/>
      <c r="K15" s="17"/>
      <c r="L15" s="17"/>
      <c r="M15" s="17"/>
      <c r="N15" s="94"/>
      <c r="O15" s="17"/>
    </row>
    <row r="16" spans="1:15" s="92" customFormat="1" ht="33.75" customHeight="1" thickBot="1" x14ac:dyDescent="0.3">
      <c r="A16" s="188" t="s">
        <v>473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s="92" customFormat="1" ht="33.75" customHeight="1" x14ac:dyDescent="0.25">
      <c r="A17" s="194"/>
      <c r="B17" s="195"/>
      <c r="C17" s="193"/>
      <c r="D17" s="190" t="s">
        <v>41</v>
      </c>
      <c r="E17" s="191"/>
      <c r="F17" s="191"/>
      <c r="G17" s="191"/>
      <c r="H17" s="191"/>
      <c r="I17" s="192"/>
      <c r="J17" s="185" t="s">
        <v>46</v>
      </c>
      <c r="K17" s="186"/>
      <c r="L17" s="186"/>
      <c r="M17" s="186"/>
      <c r="N17" s="187"/>
      <c r="O17" s="170"/>
    </row>
    <row r="18" spans="1:15" s="92" customFormat="1" ht="33.75" customHeight="1" x14ac:dyDescent="0.25">
      <c r="A18" s="95"/>
      <c r="B18" s="234" t="s">
        <v>1</v>
      </c>
      <c r="C18" s="264" t="s">
        <v>2</v>
      </c>
      <c r="D18" s="96" t="s">
        <v>3</v>
      </c>
      <c r="E18" s="97" t="s">
        <v>50</v>
      </c>
      <c r="F18" s="98" t="s">
        <v>44</v>
      </c>
      <c r="G18" s="99" t="s">
        <v>45</v>
      </c>
      <c r="H18" s="100" t="s">
        <v>669</v>
      </c>
      <c r="I18" s="101" t="s">
        <v>47</v>
      </c>
      <c r="J18" s="102" t="s">
        <v>42</v>
      </c>
      <c r="K18" s="103" t="s">
        <v>43</v>
      </c>
      <c r="L18" s="104" t="s">
        <v>51</v>
      </c>
      <c r="M18" s="105" t="s">
        <v>332</v>
      </c>
      <c r="N18" s="101" t="s">
        <v>48</v>
      </c>
      <c r="O18" s="18" t="s">
        <v>49</v>
      </c>
    </row>
    <row r="19" spans="1:15" s="92" customFormat="1" ht="33.75" customHeight="1" x14ac:dyDescent="0.25">
      <c r="A19" s="173" t="s">
        <v>116</v>
      </c>
      <c r="B19" s="232" t="s">
        <v>117</v>
      </c>
      <c r="C19" s="265" t="s">
        <v>143</v>
      </c>
      <c r="D19" s="106">
        <v>718.2</v>
      </c>
      <c r="E19" s="81">
        <v>13</v>
      </c>
      <c r="F19" s="19">
        <f>+D19*E19</f>
        <v>9336.6</v>
      </c>
      <c r="G19" s="112"/>
      <c r="H19" s="112"/>
      <c r="I19" s="109">
        <f>+F19+G19+H19</f>
        <v>9336.6</v>
      </c>
      <c r="J19" s="109">
        <v>1994.3</v>
      </c>
      <c r="K19" s="83"/>
      <c r="L19" s="83"/>
      <c r="M19" s="84"/>
      <c r="N19" s="107">
        <f>+J19+K19+L19+M19</f>
        <v>1994.3</v>
      </c>
      <c r="O19" s="157">
        <f>+I19-N19</f>
        <v>7342.3</v>
      </c>
    </row>
    <row r="20" spans="1:15" s="92" customFormat="1" ht="33.75" customHeight="1" x14ac:dyDescent="0.25">
      <c r="A20" s="175"/>
      <c r="B20" s="232" t="s">
        <v>129</v>
      </c>
      <c r="C20" s="265" t="s">
        <v>53</v>
      </c>
      <c r="D20" s="106">
        <v>320</v>
      </c>
      <c r="E20" s="81"/>
      <c r="F20" s="19">
        <f>+D20*E20</f>
        <v>0</v>
      </c>
      <c r="G20" s="111"/>
      <c r="H20" s="111"/>
      <c r="I20" s="109">
        <f t="shared" ref="I20:I83" si="5">+F20+G20+H20</f>
        <v>0</v>
      </c>
      <c r="J20" s="109"/>
      <c r="K20" s="83"/>
      <c r="L20" s="83"/>
      <c r="M20" s="84"/>
      <c r="N20" s="107">
        <f t="shared" ref="N20:N83" si="6">+J20+K20+L20+M20</f>
        <v>0</v>
      </c>
      <c r="O20" s="19">
        <f t="shared" ref="O20:O83" si="7">+I20-N20</f>
        <v>0</v>
      </c>
    </row>
    <row r="21" spans="1:15" s="92" customFormat="1" ht="33.75" customHeight="1" x14ac:dyDescent="0.25">
      <c r="A21" s="173" t="s">
        <v>5</v>
      </c>
      <c r="B21" s="232" t="s">
        <v>6</v>
      </c>
      <c r="C21" s="266" t="s">
        <v>514</v>
      </c>
      <c r="D21" s="106">
        <v>1780.5</v>
      </c>
      <c r="E21" s="81">
        <v>13</v>
      </c>
      <c r="F21" s="19">
        <f>+D21*E21</f>
        <v>23146.5</v>
      </c>
      <c r="G21" s="111"/>
      <c r="H21" s="111"/>
      <c r="I21" s="109">
        <f t="shared" si="5"/>
        <v>23146.5</v>
      </c>
      <c r="J21" s="109">
        <v>6943.95</v>
      </c>
      <c r="K21" s="83"/>
      <c r="L21" s="83"/>
      <c r="M21" s="84"/>
      <c r="N21" s="107">
        <f t="shared" si="6"/>
        <v>6943.95</v>
      </c>
      <c r="O21" s="157">
        <f t="shared" si="7"/>
        <v>16202.55</v>
      </c>
    </row>
    <row r="22" spans="1:15" s="92" customFormat="1" ht="33.75" customHeight="1" x14ac:dyDescent="0.25">
      <c r="A22" s="174"/>
      <c r="B22" s="232" t="s">
        <v>7</v>
      </c>
      <c r="C22" s="265" t="s">
        <v>619</v>
      </c>
      <c r="D22" s="106">
        <v>533.29999999999995</v>
      </c>
      <c r="E22" s="81">
        <v>13</v>
      </c>
      <c r="F22" s="19">
        <f t="shared" ref="F22:F85" si="8">+D22*E22</f>
        <v>6932.9</v>
      </c>
      <c r="G22" s="111"/>
      <c r="H22" s="111"/>
      <c r="I22" s="109">
        <f t="shared" si="5"/>
        <v>6932.9</v>
      </c>
      <c r="J22" s="109">
        <v>1480.87</v>
      </c>
      <c r="K22" s="83"/>
      <c r="L22" s="83"/>
      <c r="M22" s="84"/>
      <c r="N22" s="107">
        <f t="shared" si="6"/>
        <v>1480.87</v>
      </c>
      <c r="O22" s="157">
        <f t="shared" si="7"/>
        <v>5452.03</v>
      </c>
    </row>
    <row r="23" spans="1:15" s="92" customFormat="1" ht="33.75" customHeight="1" x14ac:dyDescent="0.25">
      <c r="A23" s="174"/>
      <c r="B23" s="232" t="s">
        <v>355</v>
      </c>
      <c r="C23" s="265" t="s">
        <v>144</v>
      </c>
      <c r="D23" s="106">
        <v>328.3</v>
      </c>
      <c r="E23" s="81">
        <v>13</v>
      </c>
      <c r="F23" s="19">
        <f t="shared" si="8"/>
        <v>4267.9000000000005</v>
      </c>
      <c r="G23" s="111"/>
      <c r="H23" s="111"/>
      <c r="I23" s="109">
        <f t="shared" si="5"/>
        <v>4267.9000000000005</v>
      </c>
      <c r="J23" s="109">
        <v>682.86</v>
      </c>
      <c r="K23" s="83"/>
      <c r="L23" s="83"/>
      <c r="M23" s="84"/>
      <c r="N23" s="107">
        <f t="shared" si="6"/>
        <v>682.86</v>
      </c>
      <c r="O23" s="19">
        <f t="shared" si="7"/>
        <v>3585.0400000000004</v>
      </c>
    </row>
    <row r="24" spans="1:15" s="92" customFormat="1" ht="33.75" customHeight="1" x14ac:dyDescent="0.25">
      <c r="A24" s="174"/>
      <c r="B24" s="232" t="s">
        <v>8</v>
      </c>
      <c r="C24" s="265" t="s">
        <v>146</v>
      </c>
      <c r="D24" s="106">
        <v>233.4</v>
      </c>
      <c r="E24" s="81">
        <v>13</v>
      </c>
      <c r="F24" s="19">
        <f t="shared" si="8"/>
        <v>3034.2000000000003</v>
      </c>
      <c r="G24" s="111"/>
      <c r="H24" s="111"/>
      <c r="I24" s="109">
        <f t="shared" si="5"/>
        <v>3034.2000000000003</v>
      </c>
      <c r="J24" s="109">
        <v>330.12</v>
      </c>
      <c r="K24" s="83"/>
      <c r="L24" s="83"/>
      <c r="M24" s="84"/>
      <c r="N24" s="107">
        <f t="shared" si="6"/>
        <v>330.12</v>
      </c>
      <c r="O24" s="19">
        <f t="shared" si="7"/>
        <v>2704.0800000000004</v>
      </c>
    </row>
    <row r="25" spans="1:15" s="92" customFormat="1" ht="33.75" customHeight="1" x14ac:dyDescent="0.25">
      <c r="A25" s="174"/>
      <c r="B25" s="232" t="s">
        <v>357</v>
      </c>
      <c r="C25" s="265" t="s">
        <v>324</v>
      </c>
      <c r="D25" s="106">
        <v>202.9</v>
      </c>
      <c r="E25" s="81">
        <v>13</v>
      </c>
      <c r="F25" s="19">
        <f t="shared" si="8"/>
        <v>2637.7000000000003</v>
      </c>
      <c r="G25" s="111"/>
      <c r="H25" s="111"/>
      <c r="I25" s="109">
        <f t="shared" si="5"/>
        <v>2637.7000000000003</v>
      </c>
      <c r="J25" s="109">
        <v>286.98</v>
      </c>
      <c r="K25" s="83"/>
      <c r="L25" s="83"/>
      <c r="M25" s="84"/>
      <c r="N25" s="107">
        <f t="shared" si="6"/>
        <v>286.98</v>
      </c>
      <c r="O25" s="19">
        <f t="shared" si="7"/>
        <v>2350.7200000000003</v>
      </c>
    </row>
    <row r="26" spans="1:15" s="92" customFormat="1" ht="33.75" customHeight="1" x14ac:dyDescent="0.25">
      <c r="A26" s="174"/>
      <c r="B26" s="235" t="s">
        <v>358</v>
      </c>
      <c r="C26" s="265" t="s">
        <v>147</v>
      </c>
      <c r="D26" s="106">
        <v>172.9</v>
      </c>
      <c r="E26" s="81">
        <v>13</v>
      </c>
      <c r="F26" s="19">
        <f t="shared" si="8"/>
        <v>2247.7000000000003</v>
      </c>
      <c r="G26" s="111"/>
      <c r="H26" s="111"/>
      <c r="I26" s="109">
        <f t="shared" si="5"/>
        <v>2247.7000000000003</v>
      </c>
      <c r="J26" s="109">
        <v>143.85</v>
      </c>
      <c r="K26" s="83"/>
      <c r="L26" s="83"/>
      <c r="M26" s="84"/>
      <c r="N26" s="107">
        <f t="shared" si="6"/>
        <v>143.85</v>
      </c>
      <c r="O26" s="19">
        <f t="shared" si="7"/>
        <v>2103.8500000000004</v>
      </c>
    </row>
    <row r="27" spans="1:15" s="92" customFormat="1" ht="33.75" customHeight="1" x14ac:dyDescent="0.25">
      <c r="A27" s="174"/>
      <c r="B27" s="232" t="s">
        <v>23</v>
      </c>
      <c r="C27" s="265" t="s">
        <v>148</v>
      </c>
      <c r="D27" s="106">
        <v>202.9</v>
      </c>
      <c r="E27" s="81">
        <v>13</v>
      </c>
      <c r="F27" s="19">
        <f t="shared" si="8"/>
        <v>2637.7000000000003</v>
      </c>
      <c r="G27" s="111"/>
      <c r="H27" s="111"/>
      <c r="I27" s="109">
        <f t="shared" si="5"/>
        <v>2637.7000000000003</v>
      </c>
      <c r="J27" s="109">
        <v>286.98</v>
      </c>
      <c r="K27" s="83"/>
      <c r="L27" s="83"/>
      <c r="M27" s="84"/>
      <c r="N27" s="107">
        <f t="shared" si="6"/>
        <v>286.98</v>
      </c>
      <c r="O27" s="19">
        <f t="shared" si="7"/>
        <v>2350.7200000000003</v>
      </c>
    </row>
    <row r="28" spans="1:15" s="92" customFormat="1" ht="33.75" customHeight="1" x14ac:dyDescent="0.25">
      <c r="A28" s="174"/>
      <c r="B28" s="232" t="s">
        <v>25</v>
      </c>
      <c r="C28" s="265" t="s">
        <v>149</v>
      </c>
      <c r="D28" s="106">
        <v>423</v>
      </c>
      <c r="E28" s="81">
        <v>13</v>
      </c>
      <c r="F28" s="19">
        <f t="shared" si="8"/>
        <v>5499</v>
      </c>
      <c r="G28" s="111"/>
      <c r="H28" s="111"/>
      <c r="I28" s="109">
        <f t="shared" si="5"/>
        <v>5499</v>
      </c>
      <c r="J28" s="109">
        <v>985.42</v>
      </c>
      <c r="K28" s="83"/>
      <c r="L28" s="83"/>
      <c r="M28" s="84"/>
      <c r="N28" s="107">
        <f t="shared" si="6"/>
        <v>985.42</v>
      </c>
      <c r="O28" s="157">
        <f t="shared" si="7"/>
        <v>4513.58</v>
      </c>
    </row>
    <row r="29" spans="1:15" s="92" customFormat="1" ht="33.75" customHeight="1" x14ac:dyDescent="0.25">
      <c r="A29" s="174"/>
      <c r="B29" s="235" t="s">
        <v>359</v>
      </c>
      <c r="C29" s="265" t="s">
        <v>150</v>
      </c>
      <c r="D29" s="106">
        <v>252.9</v>
      </c>
      <c r="E29" s="81">
        <v>13</v>
      </c>
      <c r="F29" s="19">
        <f t="shared" si="8"/>
        <v>3287.7000000000003</v>
      </c>
      <c r="G29" s="111"/>
      <c r="H29" s="111"/>
      <c r="I29" s="109">
        <f t="shared" si="5"/>
        <v>3287.7000000000003</v>
      </c>
      <c r="J29" s="109">
        <v>357.7</v>
      </c>
      <c r="K29" s="83"/>
      <c r="L29" s="83"/>
      <c r="M29" s="84"/>
      <c r="N29" s="107">
        <f t="shared" si="6"/>
        <v>357.7</v>
      </c>
      <c r="O29" s="19">
        <f t="shared" si="7"/>
        <v>2930.0000000000005</v>
      </c>
    </row>
    <row r="30" spans="1:15" s="92" customFormat="1" ht="33.75" customHeight="1" x14ac:dyDescent="0.25">
      <c r="A30" s="174"/>
      <c r="B30" s="236" t="s">
        <v>360</v>
      </c>
      <c r="C30" s="265" t="s">
        <v>151</v>
      </c>
      <c r="D30" s="106">
        <v>233.4</v>
      </c>
      <c r="E30" s="81">
        <v>13</v>
      </c>
      <c r="F30" s="19">
        <f t="shared" si="8"/>
        <v>3034.2000000000003</v>
      </c>
      <c r="G30" s="111"/>
      <c r="H30" s="111"/>
      <c r="I30" s="109">
        <f t="shared" si="5"/>
        <v>3034.2000000000003</v>
      </c>
      <c r="J30" s="109">
        <v>330.12</v>
      </c>
      <c r="K30" s="83"/>
      <c r="L30" s="83"/>
      <c r="M30" s="84"/>
      <c r="N30" s="107">
        <f t="shared" si="6"/>
        <v>330.12</v>
      </c>
      <c r="O30" s="19">
        <f t="shared" si="7"/>
        <v>2704.0800000000004</v>
      </c>
    </row>
    <row r="31" spans="1:15" s="92" customFormat="1" ht="33.75" customHeight="1" x14ac:dyDescent="0.25">
      <c r="A31" s="174"/>
      <c r="B31" s="236"/>
      <c r="C31" s="265" t="s">
        <v>152</v>
      </c>
      <c r="D31" s="106">
        <v>233.4</v>
      </c>
      <c r="E31" s="81">
        <v>13</v>
      </c>
      <c r="F31" s="19">
        <f t="shared" si="8"/>
        <v>3034.2000000000003</v>
      </c>
      <c r="G31" s="111"/>
      <c r="H31" s="111"/>
      <c r="I31" s="109">
        <f t="shared" si="5"/>
        <v>3034.2000000000003</v>
      </c>
      <c r="J31" s="109">
        <v>330.12</v>
      </c>
      <c r="K31" s="83"/>
      <c r="L31" s="83"/>
      <c r="M31" s="84"/>
      <c r="N31" s="107">
        <f t="shared" si="6"/>
        <v>330.12</v>
      </c>
      <c r="O31" s="19">
        <f t="shared" si="7"/>
        <v>2704.0800000000004</v>
      </c>
    </row>
    <row r="32" spans="1:15" s="92" customFormat="1" ht="33.75" customHeight="1" x14ac:dyDescent="0.25">
      <c r="A32" s="175"/>
      <c r="B32" s="235" t="s">
        <v>361</v>
      </c>
      <c r="C32" s="265" t="s">
        <v>153</v>
      </c>
      <c r="D32" s="106">
        <v>211.9</v>
      </c>
      <c r="E32" s="81">
        <v>13</v>
      </c>
      <c r="F32" s="19">
        <f t="shared" si="8"/>
        <v>2754.7000000000003</v>
      </c>
      <c r="G32" s="111"/>
      <c r="H32" s="111"/>
      <c r="I32" s="109">
        <f t="shared" si="5"/>
        <v>2754.7000000000003</v>
      </c>
      <c r="J32" s="109">
        <v>299.70999999999998</v>
      </c>
      <c r="K32" s="83"/>
      <c r="L32" s="83"/>
      <c r="M32" s="84"/>
      <c r="N32" s="107">
        <f t="shared" si="6"/>
        <v>299.70999999999998</v>
      </c>
      <c r="O32" s="19">
        <f t="shared" si="7"/>
        <v>2454.9900000000002</v>
      </c>
    </row>
    <row r="33" spans="1:15" s="92" customFormat="1" ht="33.75" customHeight="1" x14ac:dyDescent="0.25">
      <c r="A33" s="173" t="s">
        <v>9</v>
      </c>
      <c r="B33" s="235" t="s">
        <v>340</v>
      </c>
      <c r="C33" s="267" t="s">
        <v>53</v>
      </c>
      <c r="D33" s="106">
        <v>718.2</v>
      </c>
      <c r="E33" s="81"/>
      <c r="F33" s="19">
        <f>+D33*E33</f>
        <v>0</v>
      </c>
      <c r="G33" s="111"/>
      <c r="H33" s="111"/>
      <c r="I33" s="109">
        <f t="shared" si="5"/>
        <v>0</v>
      </c>
      <c r="J33" s="109"/>
      <c r="K33" s="83"/>
      <c r="L33" s="83"/>
      <c r="M33" s="84"/>
      <c r="N33" s="107">
        <f t="shared" si="6"/>
        <v>0</v>
      </c>
      <c r="O33" s="19">
        <f t="shared" si="7"/>
        <v>0</v>
      </c>
    </row>
    <row r="34" spans="1:15" s="92" customFormat="1" ht="33.75" customHeight="1" x14ac:dyDescent="0.25">
      <c r="A34" s="174"/>
      <c r="B34" s="237" t="s">
        <v>362</v>
      </c>
      <c r="C34" s="265" t="s">
        <v>154</v>
      </c>
      <c r="D34" s="106">
        <v>233.4</v>
      </c>
      <c r="E34" s="81">
        <v>13</v>
      </c>
      <c r="F34" s="19">
        <f t="shared" si="8"/>
        <v>3034.2000000000003</v>
      </c>
      <c r="G34" s="111"/>
      <c r="H34" s="111"/>
      <c r="I34" s="109">
        <f t="shared" si="5"/>
        <v>3034.2000000000003</v>
      </c>
      <c r="J34" s="109">
        <v>330.12</v>
      </c>
      <c r="K34" s="83"/>
      <c r="L34" s="83"/>
      <c r="M34" s="84"/>
      <c r="N34" s="107">
        <f t="shared" si="6"/>
        <v>330.12</v>
      </c>
      <c r="O34" s="19">
        <f t="shared" si="7"/>
        <v>2704.0800000000004</v>
      </c>
    </row>
    <row r="35" spans="1:15" s="92" customFormat="1" ht="33.75" customHeight="1" x14ac:dyDescent="0.25">
      <c r="A35" s="174"/>
      <c r="B35" s="237"/>
      <c r="C35" s="268" t="s">
        <v>155</v>
      </c>
      <c r="D35" s="106">
        <v>233.4</v>
      </c>
      <c r="E35" s="81">
        <v>13</v>
      </c>
      <c r="F35" s="19">
        <f t="shared" si="8"/>
        <v>3034.2000000000003</v>
      </c>
      <c r="G35" s="111"/>
      <c r="H35" s="111"/>
      <c r="I35" s="109">
        <f t="shared" si="5"/>
        <v>3034.2000000000003</v>
      </c>
      <c r="J35" s="109">
        <v>330.12</v>
      </c>
      <c r="K35" s="83"/>
      <c r="L35" s="83"/>
      <c r="M35" s="84"/>
      <c r="N35" s="107">
        <f t="shared" si="6"/>
        <v>330.12</v>
      </c>
      <c r="O35" s="19">
        <f t="shared" si="7"/>
        <v>2704.0800000000004</v>
      </c>
    </row>
    <row r="36" spans="1:15" s="92" customFormat="1" ht="33.75" customHeight="1" x14ac:dyDescent="0.25">
      <c r="A36" s="174"/>
      <c r="B36" s="235" t="s">
        <v>59</v>
      </c>
      <c r="C36" s="268" t="s">
        <v>592</v>
      </c>
      <c r="D36" s="106">
        <v>423</v>
      </c>
      <c r="E36" s="81">
        <v>13</v>
      </c>
      <c r="F36" s="19">
        <f t="shared" si="8"/>
        <v>5499</v>
      </c>
      <c r="G36" s="111"/>
      <c r="H36" s="111"/>
      <c r="I36" s="109">
        <f t="shared" si="5"/>
        <v>5499</v>
      </c>
      <c r="J36" s="109">
        <v>503.62</v>
      </c>
      <c r="K36" s="83"/>
      <c r="L36" s="83"/>
      <c r="M36" s="84"/>
      <c r="N36" s="107">
        <f>+J36+K36+L36+M36</f>
        <v>503.62</v>
      </c>
      <c r="O36" s="157">
        <f t="shared" si="7"/>
        <v>4995.38</v>
      </c>
    </row>
    <row r="37" spans="1:15" s="92" customFormat="1" ht="33.75" customHeight="1" x14ac:dyDescent="0.25">
      <c r="A37" s="174"/>
      <c r="B37" s="235" t="s">
        <v>321</v>
      </c>
      <c r="C37" s="268" t="s">
        <v>538</v>
      </c>
      <c r="D37" s="106">
        <v>358.8</v>
      </c>
      <c r="E37" s="81">
        <v>13</v>
      </c>
      <c r="F37" s="19">
        <f t="shared" si="8"/>
        <v>4664.4000000000005</v>
      </c>
      <c r="G37" s="111"/>
      <c r="H37" s="111"/>
      <c r="I37" s="109">
        <f t="shared" si="5"/>
        <v>4664.4000000000005</v>
      </c>
      <c r="J37" s="109">
        <v>316.13</v>
      </c>
      <c r="K37" s="83"/>
      <c r="L37" s="83"/>
      <c r="M37" s="84"/>
      <c r="N37" s="107">
        <f t="shared" si="6"/>
        <v>316.13</v>
      </c>
      <c r="O37" s="157">
        <f t="shared" si="7"/>
        <v>4348.2700000000004</v>
      </c>
    </row>
    <row r="38" spans="1:15" s="92" customFormat="1" ht="33.75" customHeight="1" x14ac:dyDescent="0.25">
      <c r="A38" s="175"/>
      <c r="B38" s="235" t="s">
        <v>10</v>
      </c>
      <c r="C38" s="268" t="s">
        <v>599</v>
      </c>
      <c r="D38" s="106">
        <v>238.7</v>
      </c>
      <c r="E38" s="81">
        <v>13</v>
      </c>
      <c r="F38" s="19">
        <f t="shared" si="8"/>
        <v>3103.1</v>
      </c>
      <c r="G38" s="111"/>
      <c r="H38" s="111"/>
      <c r="I38" s="109">
        <f t="shared" si="5"/>
        <v>3103.1</v>
      </c>
      <c r="J38" s="109">
        <v>45.1</v>
      </c>
      <c r="K38" s="83"/>
      <c r="L38" s="83"/>
      <c r="M38" s="84"/>
      <c r="N38" s="107">
        <f t="shared" si="6"/>
        <v>45.1</v>
      </c>
      <c r="O38" s="19">
        <f t="shared" si="7"/>
        <v>3058</v>
      </c>
    </row>
    <row r="39" spans="1:15" s="92" customFormat="1" ht="33.75" customHeight="1" x14ac:dyDescent="0.25">
      <c r="A39" s="108" t="s">
        <v>341</v>
      </c>
      <c r="B39" s="232" t="s">
        <v>56</v>
      </c>
      <c r="C39" s="265" t="s">
        <v>539</v>
      </c>
      <c r="D39" s="106">
        <v>718.02</v>
      </c>
      <c r="E39" s="81">
        <v>13</v>
      </c>
      <c r="F39" s="19">
        <f t="shared" si="8"/>
        <v>9334.26</v>
      </c>
      <c r="G39" s="111"/>
      <c r="H39" s="111"/>
      <c r="I39" s="109">
        <f t="shared" si="5"/>
        <v>9334.26</v>
      </c>
      <c r="J39" s="109">
        <v>1419.51</v>
      </c>
      <c r="K39" s="83"/>
      <c r="L39" s="83"/>
      <c r="M39" s="84"/>
      <c r="N39" s="107">
        <f t="shared" si="6"/>
        <v>1419.51</v>
      </c>
      <c r="O39" s="157">
        <f t="shared" si="7"/>
        <v>7914.75</v>
      </c>
    </row>
    <row r="40" spans="1:15" s="92" customFormat="1" ht="33.75" customHeight="1" x14ac:dyDescent="0.25">
      <c r="A40" s="85" t="s">
        <v>364</v>
      </c>
      <c r="B40" s="232" t="s">
        <v>414</v>
      </c>
      <c r="C40" s="265" t="s">
        <v>469</v>
      </c>
      <c r="D40" s="106">
        <v>400</v>
      </c>
      <c r="E40" s="81">
        <v>13</v>
      </c>
      <c r="F40" s="19">
        <f t="shared" si="8"/>
        <v>5200</v>
      </c>
      <c r="G40" s="111"/>
      <c r="H40" s="111"/>
      <c r="I40" s="109">
        <f t="shared" si="5"/>
        <v>5200</v>
      </c>
      <c r="J40" s="109">
        <v>931.84</v>
      </c>
      <c r="K40" s="83"/>
      <c r="L40" s="83"/>
      <c r="M40" s="84"/>
      <c r="N40" s="107">
        <f t="shared" si="6"/>
        <v>931.84</v>
      </c>
      <c r="O40" s="157">
        <f t="shared" si="7"/>
        <v>4268.16</v>
      </c>
    </row>
    <row r="41" spans="1:15" s="92" customFormat="1" ht="33.75" customHeight="1" x14ac:dyDescent="0.25">
      <c r="A41" s="108" t="s">
        <v>353</v>
      </c>
      <c r="B41" s="232" t="s">
        <v>356</v>
      </c>
      <c r="C41" s="265" t="s">
        <v>618</v>
      </c>
      <c r="D41" s="106">
        <v>233.4</v>
      </c>
      <c r="E41" s="81">
        <v>10.5</v>
      </c>
      <c r="F41" s="19">
        <f t="shared" si="8"/>
        <v>2450.7000000000003</v>
      </c>
      <c r="G41" s="111"/>
      <c r="H41" s="111"/>
      <c r="I41" s="109">
        <f t="shared" si="5"/>
        <v>2450.7000000000003</v>
      </c>
      <c r="J41" s="109">
        <v>0</v>
      </c>
      <c r="K41" s="83"/>
      <c r="L41" s="83"/>
      <c r="M41" s="84"/>
      <c r="N41" s="107">
        <f t="shared" si="6"/>
        <v>0</v>
      </c>
      <c r="O41" s="19">
        <f t="shared" si="7"/>
        <v>2450.7000000000003</v>
      </c>
    </row>
    <row r="42" spans="1:15" s="92" customFormat="1" ht="33.75" customHeight="1" x14ac:dyDescent="0.25">
      <c r="A42" s="173" t="s">
        <v>365</v>
      </c>
      <c r="B42" s="238" t="s">
        <v>363</v>
      </c>
      <c r="C42" s="265" t="s">
        <v>156</v>
      </c>
      <c r="D42" s="106">
        <v>705.1</v>
      </c>
      <c r="E42" s="81">
        <v>13</v>
      </c>
      <c r="F42" s="19">
        <f t="shared" si="8"/>
        <v>9166.3000000000011</v>
      </c>
      <c r="G42" s="111"/>
      <c r="H42" s="111"/>
      <c r="I42" s="109">
        <f t="shared" si="5"/>
        <v>9166.3000000000011</v>
      </c>
      <c r="J42" s="109">
        <v>1957.92</v>
      </c>
      <c r="K42" s="83"/>
      <c r="L42" s="83"/>
      <c r="M42" s="84"/>
      <c r="N42" s="107">
        <f t="shared" si="6"/>
        <v>1957.92</v>
      </c>
      <c r="O42" s="157">
        <f t="shared" si="7"/>
        <v>7208.380000000001</v>
      </c>
    </row>
    <row r="43" spans="1:15" s="92" customFormat="1" ht="33.75" customHeight="1" x14ac:dyDescent="0.25">
      <c r="A43" s="174"/>
      <c r="B43" s="238" t="s">
        <v>60</v>
      </c>
      <c r="C43" s="265" t="s">
        <v>157</v>
      </c>
      <c r="D43" s="106">
        <v>400</v>
      </c>
      <c r="E43" s="81">
        <v>13</v>
      </c>
      <c r="F43" s="19">
        <f t="shared" si="8"/>
        <v>5200</v>
      </c>
      <c r="G43" s="111"/>
      <c r="H43" s="111"/>
      <c r="I43" s="109">
        <f t="shared" si="5"/>
        <v>5200</v>
      </c>
      <c r="J43" s="109">
        <v>931.84</v>
      </c>
      <c r="K43" s="83"/>
      <c r="L43" s="83"/>
      <c r="M43" s="84"/>
      <c r="N43" s="107">
        <f t="shared" si="6"/>
        <v>931.84</v>
      </c>
      <c r="O43" s="157">
        <f t="shared" si="7"/>
        <v>4268.16</v>
      </c>
    </row>
    <row r="44" spans="1:15" s="92" customFormat="1" ht="33.75" customHeight="1" x14ac:dyDescent="0.25">
      <c r="A44" s="174"/>
      <c r="B44" s="238" t="s">
        <v>24</v>
      </c>
      <c r="C44" s="265" t="s">
        <v>53</v>
      </c>
      <c r="D44" s="106">
        <v>273</v>
      </c>
      <c r="E44" s="81"/>
      <c r="F44" s="19">
        <f t="shared" si="8"/>
        <v>0</v>
      </c>
      <c r="G44" s="111"/>
      <c r="H44" s="111"/>
      <c r="I44" s="109">
        <f t="shared" si="5"/>
        <v>0</v>
      </c>
      <c r="J44" s="109"/>
      <c r="K44" s="83"/>
      <c r="L44" s="83"/>
      <c r="M44" s="84"/>
      <c r="N44" s="107">
        <f t="shared" si="6"/>
        <v>0</v>
      </c>
      <c r="O44" s="19">
        <f t="shared" si="7"/>
        <v>0</v>
      </c>
    </row>
    <row r="45" spans="1:15" s="92" customFormat="1" ht="33.75" customHeight="1" x14ac:dyDescent="0.25">
      <c r="A45" s="174"/>
      <c r="B45" s="239" t="s">
        <v>580</v>
      </c>
      <c r="C45" s="269" t="s">
        <v>579</v>
      </c>
      <c r="D45" s="106">
        <v>290.5</v>
      </c>
      <c r="E45" s="81">
        <v>13</v>
      </c>
      <c r="F45" s="19">
        <f t="shared" si="8"/>
        <v>3776.5</v>
      </c>
      <c r="G45" s="111"/>
      <c r="H45" s="111"/>
      <c r="I45" s="109">
        <f t="shared" si="5"/>
        <v>3776.5</v>
      </c>
      <c r="J45" s="109">
        <v>118.36</v>
      </c>
      <c r="K45" s="83"/>
      <c r="L45" s="83"/>
      <c r="M45" s="84"/>
      <c r="N45" s="107">
        <f t="shared" si="6"/>
        <v>118.36</v>
      </c>
      <c r="O45" s="157">
        <f t="shared" si="7"/>
        <v>3658.14</v>
      </c>
    </row>
    <row r="46" spans="1:15" s="92" customFormat="1" ht="33.75" customHeight="1" x14ac:dyDescent="0.25">
      <c r="A46" s="174"/>
      <c r="B46" s="238" t="s">
        <v>127</v>
      </c>
      <c r="C46" s="265" t="s">
        <v>600</v>
      </c>
      <c r="D46" s="106">
        <v>400</v>
      </c>
      <c r="E46" s="81">
        <v>13</v>
      </c>
      <c r="F46" s="19">
        <f t="shared" si="8"/>
        <v>5200</v>
      </c>
      <c r="G46" s="111"/>
      <c r="H46" s="111"/>
      <c r="I46" s="109">
        <f t="shared" si="5"/>
        <v>5200</v>
      </c>
      <c r="J46" s="109">
        <v>450.04</v>
      </c>
      <c r="K46" s="83"/>
      <c r="L46" s="83"/>
      <c r="M46" s="84"/>
      <c r="N46" s="107">
        <f t="shared" si="6"/>
        <v>450.04</v>
      </c>
      <c r="O46" s="157">
        <f t="shared" si="7"/>
        <v>4749.96</v>
      </c>
    </row>
    <row r="47" spans="1:15" s="92" customFormat="1" ht="33.75" customHeight="1" x14ac:dyDescent="0.25">
      <c r="A47" s="174"/>
      <c r="B47" s="239" t="s">
        <v>11</v>
      </c>
      <c r="C47" s="265" t="s">
        <v>53</v>
      </c>
      <c r="D47" s="106">
        <v>325.7</v>
      </c>
      <c r="E47" s="81"/>
      <c r="F47" s="19">
        <f t="shared" si="8"/>
        <v>0</v>
      </c>
      <c r="G47" s="111"/>
      <c r="H47" s="111"/>
      <c r="I47" s="109">
        <f t="shared" si="5"/>
        <v>0</v>
      </c>
      <c r="J47" s="109"/>
      <c r="K47" s="83"/>
      <c r="L47" s="83"/>
      <c r="M47" s="84"/>
      <c r="N47" s="107">
        <f t="shared" si="6"/>
        <v>0</v>
      </c>
      <c r="O47" s="19">
        <f t="shared" si="7"/>
        <v>0</v>
      </c>
    </row>
    <row r="48" spans="1:15" s="92" customFormat="1" ht="33.75" customHeight="1" x14ac:dyDescent="0.25">
      <c r="A48" s="174"/>
      <c r="B48" s="238" t="s">
        <v>12</v>
      </c>
      <c r="C48" s="265" t="s">
        <v>158</v>
      </c>
      <c r="D48" s="106">
        <v>289.89999999999998</v>
      </c>
      <c r="E48" s="81">
        <v>13</v>
      </c>
      <c r="F48" s="19">
        <f t="shared" si="8"/>
        <v>3768.7</v>
      </c>
      <c r="G48" s="111"/>
      <c r="H48" s="111"/>
      <c r="I48" s="109">
        <f t="shared" si="5"/>
        <v>3768.7</v>
      </c>
      <c r="J48" s="109">
        <v>410.03</v>
      </c>
      <c r="K48" s="83"/>
      <c r="L48" s="83"/>
      <c r="M48" s="84"/>
      <c r="N48" s="107">
        <f t="shared" si="6"/>
        <v>410.03</v>
      </c>
      <c r="O48" s="19">
        <f t="shared" si="7"/>
        <v>3358.67</v>
      </c>
    </row>
    <row r="49" spans="1:15" s="92" customFormat="1" ht="33.75" customHeight="1" x14ac:dyDescent="0.25">
      <c r="A49" s="174"/>
      <c r="B49" s="238" t="s">
        <v>113</v>
      </c>
      <c r="C49" s="265" t="s">
        <v>53</v>
      </c>
      <c r="D49" s="106">
        <v>358.08</v>
      </c>
      <c r="E49" s="81"/>
      <c r="F49" s="19">
        <f t="shared" si="8"/>
        <v>0</v>
      </c>
      <c r="G49" s="111"/>
      <c r="H49" s="111"/>
      <c r="I49" s="109">
        <f t="shared" si="5"/>
        <v>0</v>
      </c>
      <c r="J49" s="109"/>
      <c r="K49" s="83"/>
      <c r="L49" s="83"/>
      <c r="M49" s="84"/>
      <c r="N49" s="107">
        <f t="shared" si="6"/>
        <v>0</v>
      </c>
      <c r="O49" s="19">
        <f t="shared" si="7"/>
        <v>0</v>
      </c>
    </row>
    <row r="50" spans="1:15" s="92" customFormat="1" ht="33.75" customHeight="1" x14ac:dyDescent="0.25">
      <c r="A50" s="172" t="s">
        <v>470</v>
      </c>
      <c r="B50" s="238" t="s">
        <v>366</v>
      </c>
      <c r="C50" s="265" t="s">
        <v>160</v>
      </c>
      <c r="D50" s="106">
        <v>252.8</v>
      </c>
      <c r="E50" s="81">
        <v>13</v>
      </c>
      <c r="F50" s="19">
        <f t="shared" si="8"/>
        <v>3286.4</v>
      </c>
      <c r="G50" s="111"/>
      <c r="H50" s="111"/>
      <c r="I50" s="109">
        <f t="shared" si="5"/>
        <v>3286.4</v>
      </c>
      <c r="J50" s="109">
        <v>357.56</v>
      </c>
      <c r="K50" s="83"/>
      <c r="L50" s="83"/>
      <c r="M50" s="84"/>
      <c r="N50" s="107">
        <f t="shared" si="6"/>
        <v>357.56</v>
      </c>
      <c r="O50" s="19">
        <f t="shared" si="7"/>
        <v>2928.84</v>
      </c>
    </row>
    <row r="51" spans="1:15" s="92" customFormat="1" ht="33.75" customHeight="1" x14ac:dyDescent="0.25">
      <c r="A51" s="172"/>
      <c r="B51" s="238" t="s">
        <v>128</v>
      </c>
      <c r="C51" s="265" t="s">
        <v>53</v>
      </c>
      <c r="D51" s="106">
        <v>400</v>
      </c>
      <c r="E51" s="81"/>
      <c r="F51" s="19">
        <f t="shared" si="8"/>
        <v>0</v>
      </c>
      <c r="G51" s="111"/>
      <c r="H51" s="111"/>
      <c r="I51" s="109">
        <f t="shared" si="5"/>
        <v>0</v>
      </c>
      <c r="J51" s="109"/>
      <c r="K51" s="83"/>
      <c r="L51" s="83"/>
      <c r="M51" s="84"/>
      <c r="N51" s="107">
        <f t="shared" si="6"/>
        <v>0</v>
      </c>
      <c r="O51" s="19">
        <f t="shared" si="7"/>
        <v>0</v>
      </c>
    </row>
    <row r="52" spans="1:15" s="92" customFormat="1" ht="33.75" customHeight="1" x14ac:dyDescent="0.25">
      <c r="A52" s="172"/>
      <c r="B52" s="239" t="s">
        <v>62</v>
      </c>
      <c r="C52" s="265" t="s">
        <v>161</v>
      </c>
      <c r="D52" s="106">
        <v>446.1</v>
      </c>
      <c r="E52" s="81">
        <v>13</v>
      </c>
      <c r="F52" s="19">
        <f t="shared" si="8"/>
        <v>5799.3</v>
      </c>
      <c r="G52" s="111"/>
      <c r="H52" s="111"/>
      <c r="I52" s="109">
        <f t="shared" si="5"/>
        <v>5799.3</v>
      </c>
      <c r="J52" s="109">
        <v>1238.73</v>
      </c>
      <c r="K52" s="83"/>
      <c r="L52" s="83"/>
      <c r="M52" s="84"/>
      <c r="N52" s="107">
        <f t="shared" si="6"/>
        <v>1238.73</v>
      </c>
      <c r="O52" s="19">
        <f t="shared" si="7"/>
        <v>4560.57</v>
      </c>
    </row>
    <row r="53" spans="1:15" s="92" customFormat="1" ht="33.75" customHeight="1" x14ac:dyDescent="0.25">
      <c r="A53" s="172"/>
      <c r="B53" s="239" t="s">
        <v>367</v>
      </c>
      <c r="C53" s="265" t="s">
        <v>668</v>
      </c>
      <c r="D53" s="106">
        <v>412.2</v>
      </c>
      <c r="E53" s="81">
        <v>6.1</v>
      </c>
      <c r="F53" s="19">
        <f t="shared" si="8"/>
        <v>2514.4199999999996</v>
      </c>
      <c r="G53" s="111"/>
      <c r="H53" s="111"/>
      <c r="I53" s="109">
        <f t="shared" si="5"/>
        <v>2514.4199999999996</v>
      </c>
      <c r="J53" s="109">
        <v>0</v>
      </c>
      <c r="K53" s="83"/>
      <c r="L53" s="83"/>
      <c r="M53" s="84"/>
      <c r="N53" s="107">
        <f t="shared" si="6"/>
        <v>0</v>
      </c>
      <c r="O53" s="19">
        <f t="shared" si="7"/>
        <v>2514.4199999999996</v>
      </c>
    </row>
    <row r="54" spans="1:15" s="92" customFormat="1" ht="33.75" customHeight="1" x14ac:dyDescent="0.25">
      <c r="A54" s="172"/>
      <c r="B54" s="238" t="s">
        <v>368</v>
      </c>
      <c r="C54" s="266" t="s">
        <v>162</v>
      </c>
      <c r="D54" s="106">
        <v>166.6</v>
      </c>
      <c r="E54" s="81">
        <v>13</v>
      </c>
      <c r="F54" s="19">
        <f t="shared" si="8"/>
        <v>2165.7999999999997</v>
      </c>
      <c r="G54" s="111"/>
      <c r="H54" s="111"/>
      <c r="I54" s="109">
        <f t="shared" si="5"/>
        <v>2165.7999999999997</v>
      </c>
      <c r="J54" s="109">
        <v>138.61000000000001</v>
      </c>
      <c r="K54" s="83"/>
      <c r="L54" s="83"/>
      <c r="M54" s="84"/>
      <c r="N54" s="107">
        <f t="shared" si="6"/>
        <v>138.61000000000001</v>
      </c>
      <c r="O54" s="19">
        <f t="shared" si="7"/>
        <v>2027.1899999999996</v>
      </c>
    </row>
    <row r="55" spans="1:15" s="92" customFormat="1" ht="33.75" customHeight="1" x14ac:dyDescent="0.25">
      <c r="A55" s="172"/>
      <c r="B55" s="238" t="s">
        <v>369</v>
      </c>
      <c r="C55" s="266" t="s">
        <v>163</v>
      </c>
      <c r="D55" s="106">
        <v>113.6</v>
      </c>
      <c r="E55" s="81">
        <v>13</v>
      </c>
      <c r="F55" s="19">
        <f t="shared" si="8"/>
        <v>1476.8</v>
      </c>
      <c r="G55" s="111"/>
      <c r="H55" s="111"/>
      <c r="I55" s="109">
        <f t="shared" si="5"/>
        <v>1476.8</v>
      </c>
      <c r="J55" s="109">
        <v>94.52</v>
      </c>
      <c r="K55" s="83"/>
      <c r="L55" s="83"/>
      <c r="M55" s="84"/>
      <c r="N55" s="107">
        <f t="shared" si="6"/>
        <v>94.52</v>
      </c>
      <c r="O55" s="19">
        <f t="shared" si="7"/>
        <v>1382.28</v>
      </c>
    </row>
    <row r="56" spans="1:15" s="92" customFormat="1" ht="33.75" customHeight="1" x14ac:dyDescent="0.25">
      <c r="A56" s="172"/>
      <c r="B56" s="237" t="s">
        <v>370</v>
      </c>
      <c r="C56" s="266" t="s">
        <v>164</v>
      </c>
      <c r="D56" s="106">
        <v>166</v>
      </c>
      <c r="E56" s="81">
        <v>13</v>
      </c>
      <c r="F56" s="19">
        <f t="shared" si="8"/>
        <v>2158</v>
      </c>
      <c r="G56" s="111"/>
      <c r="H56" s="111"/>
      <c r="I56" s="109">
        <f t="shared" si="5"/>
        <v>2158</v>
      </c>
      <c r="J56" s="109">
        <v>138.11000000000001</v>
      </c>
      <c r="K56" s="83"/>
      <c r="L56" s="83"/>
      <c r="M56" s="84"/>
      <c r="N56" s="107">
        <f t="shared" si="6"/>
        <v>138.11000000000001</v>
      </c>
      <c r="O56" s="19">
        <f t="shared" si="7"/>
        <v>2019.8899999999999</v>
      </c>
    </row>
    <row r="57" spans="1:15" s="92" customFormat="1" ht="33.75" customHeight="1" x14ac:dyDescent="0.25">
      <c r="A57" s="172"/>
      <c r="B57" s="237"/>
      <c r="C57" s="266" t="s">
        <v>339</v>
      </c>
      <c r="D57" s="106">
        <v>166</v>
      </c>
      <c r="E57" s="81">
        <v>13</v>
      </c>
      <c r="F57" s="19">
        <f t="shared" si="8"/>
        <v>2158</v>
      </c>
      <c r="G57" s="111"/>
      <c r="H57" s="111"/>
      <c r="I57" s="109">
        <f t="shared" si="5"/>
        <v>2158</v>
      </c>
      <c r="J57" s="109">
        <v>138.11000000000001</v>
      </c>
      <c r="K57" s="83"/>
      <c r="L57" s="83"/>
      <c r="M57" s="84"/>
      <c r="N57" s="107">
        <f t="shared" si="6"/>
        <v>138.11000000000001</v>
      </c>
      <c r="O57" s="19">
        <f t="shared" si="7"/>
        <v>2019.8899999999999</v>
      </c>
    </row>
    <row r="58" spans="1:15" s="92" customFormat="1" ht="33.75" customHeight="1" x14ac:dyDescent="0.25">
      <c r="A58" s="172"/>
      <c r="B58" s="238" t="s">
        <v>371</v>
      </c>
      <c r="C58" s="266" t="s">
        <v>165</v>
      </c>
      <c r="D58" s="106">
        <v>100.8</v>
      </c>
      <c r="E58" s="81">
        <v>13</v>
      </c>
      <c r="F58" s="19">
        <f t="shared" si="8"/>
        <v>1310.3999999999999</v>
      </c>
      <c r="G58" s="111"/>
      <c r="H58" s="111"/>
      <c r="I58" s="109">
        <f t="shared" si="5"/>
        <v>1310.3999999999999</v>
      </c>
      <c r="J58" s="109">
        <v>83.87</v>
      </c>
      <c r="K58" s="83"/>
      <c r="L58" s="83"/>
      <c r="M58" s="84"/>
      <c r="N58" s="107">
        <f t="shared" si="6"/>
        <v>83.87</v>
      </c>
      <c r="O58" s="19">
        <f t="shared" si="7"/>
        <v>1226.5299999999997</v>
      </c>
    </row>
    <row r="59" spans="1:15" s="92" customFormat="1" ht="33.75" customHeight="1" x14ac:dyDescent="0.25">
      <c r="A59" s="172"/>
      <c r="B59" s="238" t="s">
        <v>372</v>
      </c>
      <c r="C59" s="265" t="s">
        <v>166</v>
      </c>
      <c r="D59" s="106">
        <v>86.3</v>
      </c>
      <c r="E59" s="81">
        <v>13</v>
      </c>
      <c r="F59" s="19">
        <f t="shared" si="8"/>
        <v>1121.8999999999999</v>
      </c>
      <c r="G59" s="111"/>
      <c r="H59" s="111"/>
      <c r="I59" s="109">
        <f t="shared" si="5"/>
        <v>1121.8999999999999</v>
      </c>
      <c r="J59" s="109">
        <v>71.8</v>
      </c>
      <c r="K59" s="83"/>
      <c r="L59" s="83"/>
      <c r="M59" s="84"/>
      <c r="N59" s="107">
        <f t="shared" si="6"/>
        <v>71.8</v>
      </c>
      <c r="O59" s="19">
        <f t="shared" si="7"/>
        <v>1050.0999999999999</v>
      </c>
    </row>
    <row r="60" spans="1:15" s="92" customFormat="1" ht="33.75" customHeight="1" x14ac:dyDescent="0.25">
      <c r="A60" s="172"/>
      <c r="B60" s="238" t="s">
        <v>63</v>
      </c>
      <c r="C60" s="266" t="s">
        <v>167</v>
      </c>
      <c r="D60" s="106">
        <v>165</v>
      </c>
      <c r="E60" s="81">
        <v>13</v>
      </c>
      <c r="F60" s="19">
        <f t="shared" si="8"/>
        <v>2145</v>
      </c>
      <c r="G60" s="111"/>
      <c r="H60" s="111"/>
      <c r="I60" s="109">
        <f t="shared" si="5"/>
        <v>2145</v>
      </c>
      <c r="J60" s="109">
        <v>137.28</v>
      </c>
      <c r="K60" s="83"/>
      <c r="L60" s="83"/>
      <c r="M60" s="84"/>
      <c r="N60" s="107">
        <f t="shared" si="6"/>
        <v>137.28</v>
      </c>
      <c r="O60" s="19">
        <f t="shared" si="7"/>
        <v>2007.72</v>
      </c>
    </row>
    <row r="61" spans="1:15" s="92" customFormat="1" ht="33.75" customHeight="1" x14ac:dyDescent="0.25">
      <c r="A61" s="172"/>
      <c r="B61" s="238" t="s">
        <v>373</v>
      </c>
      <c r="C61" s="265" t="s">
        <v>168</v>
      </c>
      <c r="D61" s="106">
        <v>163.19999999999999</v>
      </c>
      <c r="E61" s="81">
        <v>13</v>
      </c>
      <c r="F61" s="19">
        <f t="shared" si="8"/>
        <v>2121.6</v>
      </c>
      <c r="G61" s="111"/>
      <c r="H61" s="111"/>
      <c r="I61" s="109">
        <f t="shared" si="5"/>
        <v>2121.6</v>
      </c>
      <c r="J61" s="109">
        <v>135.78</v>
      </c>
      <c r="K61" s="83"/>
      <c r="L61" s="83"/>
      <c r="M61" s="84"/>
      <c r="N61" s="107">
        <f t="shared" si="6"/>
        <v>135.78</v>
      </c>
      <c r="O61" s="19">
        <f t="shared" si="7"/>
        <v>1985.82</v>
      </c>
    </row>
    <row r="62" spans="1:15" s="92" customFormat="1" ht="33.75" customHeight="1" x14ac:dyDescent="0.25">
      <c r="A62" s="172"/>
      <c r="B62" s="238" t="s">
        <v>374</v>
      </c>
      <c r="C62" s="265" t="s">
        <v>169</v>
      </c>
      <c r="D62" s="106">
        <v>223.2</v>
      </c>
      <c r="E62" s="81">
        <v>13</v>
      </c>
      <c r="F62" s="19">
        <f t="shared" si="8"/>
        <v>2901.6</v>
      </c>
      <c r="G62" s="111"/>
      <c r="H62" s="111"/>
      <c r="I62" s="109">
        <f t="shared" si="5"/>
        <v>2901.6</v>
      </c>
      <c r="J62" s="109">
        <v>315.69</v>
      </c>
      <c r="K62" s="83"/>
      <c r="L62" s="83"/>
      <c r="M62" s="84"/>
      <c r="N62" s="107">
        <f t="shared" si="6"/>
        <v>315.69</v>
      </c>
      <c r="O62" s="19">
        <f t="shared" si="7"/>
        <v>2585.91</v>
      </c>
    </row>
    <row r="63" spans="1:15" s="92" customFormat="1" ht="33.75" customHeight="1" x14ac:dyDescent="0.25">
      <c r="A63" s="172"/>
      <c r="B63" s="238" t="s">
        <v>375</v>
      </c>
      <c r="C63" s="270" t="s">
        <v>171</v>
      </c>
      <c r="D63" s="106">
        <v>83.3</v>
      </c>
      <c r="E63" s="81">
        <v>13</v>
      </c>
      <c r="F63" s="19">
        <f t="shared" si="8"/>
        <v>1082.8999999999999</v>
      </c>
      <c r="G63" s="111"/>
      <c r="H63" s="111"/>
      <c r="I63" s="109">
        <f t="shared" si="5"/>
        <v>1082.8999999999999</v>
      </c>
      <c r="J63" s="109">
        <v>69.31</v>
      </c>
      <c r="K63" s="83"/>
      <c r="L63" s="83"/>
      <c r="M63" s="84"/>
      <c r="N63" s="107">
        <f t="shared" si="6"/>
        <v>69.31</v>
      </c>
      <c r="O63" s="19">
        <f t="shared" si="7"/>
        <v>1013.5899999999999</v>
      </c>
    </row>
    <row r="64" spans="1:15" s="92" customFormat="1" ht="33.75" customHeight="1" x14ac:dyDescent="0.25">
      <c r="A64" s="172"/>
      <c r="B64" s="238" t="s">
        <v>64</v>
      </c>
      <c r="C64" s="265" t="s">
        <v>172</v>
      </c>
      <c r="D64" s="106">
        <v>162</v>
      </c>
      <c r="E64" s="81">
        <v>13</v>
      </c>
      <c r="F64" s="19">
        <f t="shared" si="8"/>
        <v>2106</v>
      </c>
      <c r="G64" s="111"/>
      <c r="H64" s="111"/>
      <c r="I64" s="109">
        <f t="shared" si="5"/>
        <v>2106</v>
      </c>
      <c r="J64" s="109">
        <v>134.78</v>
      </c>
      <c r="K64" s="83"/>
      <c r="L64" s="83"/>
      <c r="M64" s="84"/>
      <c r="N64" s="107">
        <f t="shared" si="6"/>
        <v>134.78</v>
      </c>
      <c r="O64" s="19">
        <f t="shared" si="7"/>
        <v>1971.22</v>
      </c>
    </row>
    <row r="65" spans="1:15" s="92" customFormat="1" ht="33.75" customHeight="1" x14ac:dyDescent="0.25">
      <c r="A65" s="172"/>
      <c r="B65" s="239" t="s">
        <v>376</v>
      </c>
      <c r="C65" s="265" t="s">
        <v>170</v>
      </c>
      <c r="D65" s="106">
        <v>178.9</v>
      </c>
      <c r="E65" s="81">
        <v>13</v>
      </c>
      <c r="F65" s="19">
        <f t="shared" si="8"/>
        <v>2325.7000000000003</v>
      </c>
      <c r="G65" s="111"/>
      <c r="H65" s="111"/>
      <c r="I65" s="109">
        <f>+F65+G65+H65</f>
        <v>2325.7000000000003</v>
      </c>
      <c r="J65" s="109">
        <v>197.06</v>
      </c>
      <c r="K65" s="83"/>
      <c r="L65" s="83"/>
      <c r="M65" s="84"/>
      <c r="N65" s="107">
        <f t="shared" si="6"/>
        <v>197.06</v>
      </c>
      <c r="O65" s="19">
        <f t="shared" si="7"/>
        <v>2128.6400000000003</v>
      </c>
    </row>
    <row r="66" spans="1:15" s="92" customFormat="1" ht="33.75" customHeight="1" x14ac:dyDescent="0.25">
      <c r="A66" s="172"/>
      <c r="B66" s="238" t="s">
        <v>377</v>
      </c>
      <c r="C66" s="265" t="s">
        <v>173</v>
      </c>
      <c r="D66" s="106">
        <v>144.5</v>
      </c>
      <c r="E66" s="81">
        <v>13</v>
      </c>
      <c r="F66" s="19">
        <f t="shared" si="8"/>
        <v>1878.5</v>
      </c>
      <c r="G66" s="111"/>
      <c r="H66" s="111"/>
      <c r="I66" s="109">
        <f t="shared" si="5"/>
        <v>1878.5</v>
      </c>
      <c r="J66" s="109">
        <v>120.22</v>
      </c>
      <c r="K66" s="83"/>
      <c r="L66" s="83"/>
      <c r="M66" s="84"/>
      <c r="N66" s="107">
        <f t="shared" si="6"/>
        <v>120.22</v>
      </c>
      <c r="O66" s="19">
        <f t="shared" si="7"/>
        <v>1758.28</v>
      </c>
    </row>
    <row r="67" spans="1:15" s="92" customFormat="1" ht="33.75" customHeight="1" x14ac:dyDescent="0.25">
      <c r="A67" s="110"/>
      <c r="B67" s="238" t="s">
        <v>377</v>
      </c>
      <c r="C67" s="265" t="s">
        <v>174</v>
      </c>
      <c r="D67" s="106">
        <v>144.5</v>
      </c>
      <c r="E67" s="81">
        <v>13</v>
      </c>
      <c r="F67" s="19">
        <f t="shared" si="8"/>
        <v>1878.5</v>
      </c>
      <c r="G67" s="111"/>
      <c r="H67" s="111"/>
      <c r="I67" s="109">
        <f t="shared" si="5"/>
        <v>1878.5</v>
      </c>
      <c r="J67" s="109">
        <v>120.22</v>
      </c>
      <c r="K67" s="83"/>
      <c r="L67" s="83"/>
      <c r="M67" s="84"/>
      <c r="N67" s="107">
        <f t="shared" si="6"/>
        <v>120.22</v>
      </c>
      <c r="O67" s="19">
        <f t="shared" si="7"/>
        <v>1758.28</v>
      </c>
    </row>
    <row r="68" spans="1:15" s="92" customFormat="1" ht="33.75" customHeight="1" x14ac:dyDescent="0.25">
      <c r="A68" s="173" t="s">
        <v>65</v>
      </c>
      <c r="B68" s="238" t="s">
        <v>118</v>
      </c>
      <c r="C68" s="265" t="s">
        <v>53</v>
      </c>
      <c r="D68" s="106">
        <v>423</v>
      </c>
      <c r="E68" s="81"/>
      <c r="F68" s="19">
        <f t="shared" si="8"/>
        <v>0</v>
      </c>
      <c r="G68" s="111"/>
      <c r="H68" s="111"/>
      <c r="I68" s="109">
        <f t="shared" si="5"/>
        <v>0</v>
      </c>
      <c r="J68" s="109"/>
      <c r="K68" s="83"/>
      <c r="L68" s="83"/>
      <c r="M68" s="84"/>
      <c r="N68" s="107">
        <f t="shared" si="6"/>
        <v>0</v>
      </c>
      <c r="O68" s="19">
        <f t="shared" si="7"/>
        <v>0</v>
      </c>
    </row>
    <row r="69" spans="1:15" s="92" customFormat="1" ht="33.75" customHeight="1" x14ac:dyDescent="0.25">
      <c r="A69" s="174"/>
      <c r="B69" s="238" t="s">
        <v>378</v>
      </c>
      <c r="C69" s="266" t="s">
        <v>512</v>
      </c>
      <c r="D69" s="106">
        <v>416</v>
      </c>
      <c r="E69" s="81">
        <v>13</v>
      </c>
      <c r="F69" s="19">
        <f t="shared" si="8"/>
        <v>5408</v>
      </c>
      <c r="G69" s="111"/>
      <c r="H69" s="111"/>
      <c r="I69" s="109">
        <f t="shared" si="5"/>
        <v>5408</v>
      </c>
      <c r="J69" s="109">
        <v>969.11</v>
      </c>
      <c r="K69" s="83"/>
      <c r="L69" s="83"/>
      <c r="M69" s="84"/>
      <c r="N69" s="107">
        <f t="shared" si="6"/>
        <v>969.11</v>
      </c>
      <c r="O69" s="157">
        <f t="shared" si="7"/>
        <v>4438.8900000000003</v>
      </c>
    </row>
    <row r="70" spans="1:15" s="92" customFormat="1" ht="33.75" customHeight="1" x14ac:dyDescent="0.25">
      <c r="A70" s="174"/>
      <c r="B70" s="238" t="s">
        <v>14</v>
      </c>
      <c r="C70" s="265" t="s">
        <v>494</v>
      </c>
      <c r="D70" s="106">
        <v>345.4</v>
      </c>
      <c r="E70" s="81">
        <v>13</v>
      </c>
      <c r="F70" s="19">
        <f t="shared" si="8"/>
        <v>4490.2</v>
      </c>
      <c r="G70" s="111"/>
      <c r="H70" s="111"/>
      <c r="I70" s="109">
        <f t="shared" si="5"/>
        <v>4490.2</v>
      </c>
      <c r="J70" s="109">
        <v>718.43</v>
      </c>
      <c r="K70" s="83"/>
      <c r="L70" s="83"/>
      <c r="M70" s="84"/>
      <c r="N70" s="107">
        <f t="shared" si="6"/>
        <v>718.43</v>
      </c>
      <c r="O70" s="19">
        <f t="shared" si="7"/>
        <v>3771.77</v>
      </c>
    </row>
    <row r="71" spans="1:15" s="92" customFormat="1" ht="33.75" customHeight="1" x14ac:dyDescent="0.25">
      <c r="A71" s="174"/>
      <c r="B71" s="237" t="s">
        <v>16</v>
      </c>
      <c r="C71" s="265" t="s">
        <v>343</v>
      </c>
      <c r="D71" s="106">
        <v>238.7</v>
      </c>
      <c r="E71" s="81">
        <v>13</v>
      </c>
      <c r="F71" s="19">
        <f t="shared" si="8"/>
        <v>3103.1</v>
      </c>
      <c r="G71" s="111"/>
      <c r="H71" s="111"/>
      <c r="I71" s="109">
        <f t="shared" si="5"/>
        <v>3103.1</v>
      </c>
      <c r="J71" s="109">
        <v>337.62</v>
      </c>
      <c r="K71" s="83"/>
      <c r="L71" s="83"/>
      <c r="M71" s="84"/>
      <c r="N71" s="107">
        <f t="shared" si="6"/>
        <v>337.62</v>
      </c>
      <c r="O71" s="19">
        <f t="shared" si="7"/>
        <v>2765.48</v>
      </c>
    </row>
    <row r="72" spans="1:15" s="92" customFormat="1" ht="33.75" customHeight="1" x14ac:dyDescent="0.25">
      <c r="A72" s="174"/>
      <c r="B72" s="237"/>
      <c r="C72" s="265" t="s">
        <v>526</v>
      </c>
      <c r="D72" s="106">
        <v>238.7</v>
      </c>
      <c r="E72" s="81">
        <v>13</v>
      </c>
      <c r="F72" s="19">
        <f t="shared" si="8"/>
        <v>3103.1</v>
      </c>
      <c r="G72" s="111"/>
      <c r="H72" s="111"/>
      <c r="I72" s="109">
        <f t="shared" si="5"/>
        <v>3103.1</v>
      </c>
      <c r="J72" s="109">
        <v>200.92</v>
      </c>
      <c r="K72" s="83"/>
      <c r="L72" s="83"/>
      <c r="M72" s="84"/>
      <c r="N72" s="107">
        <f t="shared" si="6"/>
        <v>200.92</v>
      </c>
      <c r="O72" s="19">
        <f t="shared" si="7"/>
        <v>2902.18</v>
      </c>
    </row>
    <row r="73" spans="1:15" s="92" customFormat="1" ht="33.75" customHeight="1" x14ac:dyDescent="0.25">
      <c r="A73" s="174"/>
      <c r="B73" s="237"/>
      <c r="C73" s="265" t="s">
        <v>53</v>
      </c>
      <c r="D73" s="106">
        <v>238.7</v>
      </c>
      <c r="E73" s="81"/>
      <c r="F73" s="19">
        <f t="shared" si="8"/>
        <v>0</v>
      </c>
      <c r="G73" s="111"/>
      <c r="H73" s="111"/>
      <c r="I73" s="109">
        <f t="shared" si="5"/>
        <v>0</v>
      </c>
      <c r="J73" s="109"/>
      <c r="K73" s="83"/>
      <c r="L73" s="83"/>
      <c r="M73" s="84"/>
      <c r="N73" s="107">
        <f t="shared" si="6"/>
        <v>0</v>
      </c>
      <c r="O73" s="19">
        <f t="shared" si="7"/>
        <v>0</v>
      </c>
    </row>
    <row r="74" spans="1:15" s="92" customFormat="1" ht="33.75" customHeight="1" x14ac:dyDescent="0.25">
      <c r="A74" s="174"/>
      <c r="B74" s="238" t="s">
        <v>13</v>
      </c>
      <c r="C74" s="265" t="s">
        <v>175</v>
      </c>
      <c r="D74" s="106">
        <v>385.5</v>
      </c>
      <c r="E74" s="81">
        <v>13</v>
      </c>
      <c r="F74" s="19">
        <f t="shared" si="8"/>
        <v>5011.5</v>
      </c>
      <c r="G74" s="111"/>
      <c r="H74" s="111"/>
      <c r="I74" s="109">
        <f t="shared" si="5"/>
        <v>5011.5</v>
      </c>
      <c r="J74" s="109">
        <v>898.06</v>
      </c>
      <c r="K74" s="83"/>
      <c r="L74" s="83"/>
      <c r="M74" s="84"/>
      <c r="N74" s="107">
        <f t="shared" si="6"/>
        <v>898.06</v>
      </c>
      <c r="O74" s="19">
        <f t="shared" si="7"/>
        <v>4113.4400000000005</v>
      </c>
    </row>
    <row r="75" spans="1:15" s="92" customFormat="1" ht="33.75" customHeight="1" x14ac:dyDescent="0.25">
      <c r="A75" s="174"/>
      <c r="B75" s="237" t="s">
        <v>130</v>
      </c>
      <c r="C75" s="265" t="s">
        <v>650</v>
      </c>
      <c r="D75" s="106">
        <v>207.8</v>
      </c>
      <c r="E75" s="81">
        <v>10.5</v>
      </c>
      <c r="F75" s="19">
        <f t="shared" si="8"/>
        <v>2181.9</v>
      </c>
      <c r="G75" s="111"/>
      <c r="H75" s="111"/>
      <c r="I75" s="109">
        <f t="shared" si="5"/>
        <v>2181.9</v>
      </c>
      <c r="J75" s="109">
        <v>0</v>
      </c>
      <c r="K75" s="83"/>
      <c r="L75" s="83"/>
      <c r="M75" s="84"/>
      <c r="N75" s="107">
        <f t="shared" si="6"/>
        <v>0</v>
      </c>
      <c r="O75" s="19">
        <f t="shared" si="7"/>
        <v>2181.9</v>
      </c>
    </row>
    <row r="76" spans="1:15" s="92" customFormat="1" ht="33.75" customHeight="1" x14ac:dyDescent="0.25">
      <c r="A76" s="174"/>
      <c r="B76" s="237"/>
      <c r="C76" s="265" t="s">
        <v>518</v>
      </c>
      <c r="D76" s="106">
        <v>207.8</v>
      </c>
      <c r="E76" s="81">
        <v>13</v>
      </c>
      <c r="F76" s="19">
        <f t="shared" si="8"/>
        <v>2701.4</v>
      </c>
      <c r="G76" s="111"/>
      <c r="H76" s="111"/>
      <c r="I76" s="109">
        <f t="shared" si="5"/>
        <v>2701.4</v>
      </c>
      <c r="J76" s="109">
        <v>293.91000000000003</v>
      </c>
      <c r="K76" s="83"/>
      <c r="L76" s="83"/>
      <c r="M76" s="84"/>
      <c r="N76" s="107">
        <f t="shared" si="6"/>
        <v>293.91000000000003</v>
      </c>
      <c r="O76" s="19">
        <f t="shared" si="7"/>
        <v>2407.4900000000002</v>
      </c>
    </row>
    <row r="77" spans="1:15" s="92" customFormat="1" ht="33.75" customHeight="1" x14ac:dyDescent="0.25">
      <c r="A77" s="174"/>
      <c r="B77" s="238" t="s">
        <v>15</v>
      </c>
      <c r="C77" s="265" t="s">
        <v>176</v>
      </c>
      <c r="D77" s="106">
        <v>207.8</v>
      </c>
      <c r="E77" s="81">
        <v>13</v>
      </c>
      <c r="F77" s="19">
        <f t="shared" si="8"/>
        <v>2701.4</v>
      </c>
      <c r="G77" s="111"/>
      <c r="H77" s="111"/>
      <c r="I77" s="109">
        <f t="shared" si="5"/>
        <v>2701.4</v>
      </c>
      <c r="J77" s="109">
        <v>293.91000000000003</v>
      </c>
      <c r="K77" s="83"/>
      <c r="L77" s="83"/>
      <c r="M77" s="84"/>
      <c r="N77" s="107">
        <f t="shared" si="6"/>
        <v>293.91000000000003</v>
      </c>
      <c r="O77" s="19">
        <f t="shared" si="7"/>
        <v>2407.4900000000002</v>
      </c>
    </row>
    <row r="78" spans="1:15" s="92" customFormat="1" ht="33.75" customHeight="1" x14ac:dyDescent="0.25">
      <c r="A78" s="174"/>
      <c r="B78" s="238" t="s">
        <v>131</v>
      </c>
      <c r="C78" s="265" t="s">
        <v>177</v>
      </c>
      <c r="D78" s="106">
        <v>244.7</v>
      </c>
      <c r="E78" s="81">
        <v>13</v>
      </c>
      <c r="F78" s="19">
        <f t="shared" si="8"/>
        <v>3181.1</v>
      </c>
      <c r="G78" s="111"/>
      <c r="H78" s="111"/>
      <c r="I78" s="109">
        <f t="shared" si="5"/>
        <v>3181.1</v>
      </c>
      <c r="J78" s="109">
        <v>346.1</v>
      </c>
      <c r="K78" s="83"/>
      <c r="L78" s="83"/>
      <c r="M78" s="84"/>
      <c r="N78" s="107">
        <f t="shared" si="6"/>
        <v>346.1</v>
      </c>
      <c r="O78" s="19">
        <f t="shared" si="7"/>
        <v>2835</v>
      </c>
    </row>
    <row r="79" spans="1:15" s="92" customFormat="1" ht="33.75" customHeight="1" x14ac:dyDescent="0.25">
      <c r="A79" s="174"/>
      <c r="B79" s="238" t="s">
        <v>66</v>
      </c>
      <c r="C79" s="265" t="s">
        <v>53</v>
      </c>
      <c r="D79" s="106">
        <v>290.5</v>
      </c>
      <c r="E79" s="81"/>
      <c r="F79" s="19">
        <f t="shared" si="8"/>
        <v>0</v>
      </c>
      <c r="G79" s="111"/>
      <c r="H79" s="111"/>
      <c r="I79" s="109">
        <f t="shared" si="5"/>
        <v>0</v>
      </c>
      <c r="J79" s="109"/>
      <c r="K79" s="83"/>
      <c r="L79" s="83"/>
      <c r="M79" s="84"/>
      <c r="N79" s="107">
        <f t="shared" si="6"/>
        <v>0</v>
      </c>
      <c r="O79" s="19">
        <f t="shared" si="7"/>
        <v>0</v>
      </c>
    </row>
    <row r="80" spans="1:15" s="92" customFormat="1" ht="33.75" customHeight="1" x14ac:dyDescent="0.25">
      <c r="A80" s="174"/>
      <c r="B80" s="238" t="s">
        <v>67</v>
      </c>
      <c r="C80" s="265" t="s">
        <v>307</v>
      </c>
      <c r="D80" s="106">
        <v>312</v>
      </c>
      <c r="E80" s="81">
        <v>13</v>
      </c>
      <c r="F80" s="19">
        <f t="shared" si="8"/>
        <v>4056</v>
      </c>
      <c r="G80" s="111"/>
      <c r="H80" s="111"/>
      <c r="I80" s="109">
        <f t="shared" si="5"/>
        <v>4056</v>
      </c>
      <c r="J80" s="109">
        <v>492.42</v>
      </c>
      <c r="K80" s="83"/>
      <c r="L80" s="83"/>
      <c r="M80" s="83"/>
      <c r="N80" s="107">
        <f t="shared" si="6"/>
        <v>492.42</v>
      </c>
      <c r="O80" s="19">
        <f t="shared" si="7"/>
        <v>3563.58</v>
      </c>
    </row>
    <row r="81" spans="1:15" s="92" customFormat="1" ht="33.75" customHeight="1" x14ac:dyDescent="0.25">
      <c r="A81" s="174"/>
      <c r="B81" s="240" t="s">
        <v>68</v>
      </c>
      <c r="C81" s="265" t="s">
        <v>338</v>
      </c>
      <c r="D81" s="106">
        <v>227</v>
      </c>
      <c r="E81" s="81">
        <v>13</v>
      </c>
      <c r="F81" s="19">
        <f t="shared" si="8"/>
        <v>2951</v>
      </c>
      <c r="G81" s="111"/>
      <c r="H81" s="111"/>
      <c r="I81" s="109">
        <f t="shared" si="5"/>
        <v>2951</v>
      </c>
      <c r="J81" s="109">
        <v>321.07</v>
      </c>
      <c r="K81" s="83"/>
      <c r="L81" s="83"/>
      <c r="M81" s="84"/>
      <c r="N81" s="107">
        <f t="shared" si="6"/>
        <v>321.07</v>
      </c>
      <c r="O81" s="19">
        <f t="shared" si="7"/>
        <v>2629.93</v>
      </c>
    </row>
    <row r="82" spans="1:15" s="92" customFormat="1" ht="33.75" customHeight="1" x14ac:dyDescent="0.25">
      <c r="A82" s="174"/>
      <c r="B82" s="240"/>
      <c r="C82" s="265" t="s">
        <v>520</v>
      </c>
      <c r="D82" s="106">
        <v>227</v>
      </c>
      <c r="E82" s="81">
        <v>13</v>
      </c>
      <c r="F82" s="19">
        <f t="shared" si="8"/>
        <v>2951</v>
      </c>
      <c r="G82" s="111"/>
      <c r="H82" s="111"/>
      <c r="I82" s="109">
        <f t="shared" si="5"/>
        <v>2951</v>
      </c>
      <c r="J82" s="109">
        <v>321.07</v>
      </c>
      <c r="K82" s="83"/>
      <c r="L82" s="83"/>
      <c r="M82" s="84"/>
      <c r="N82" s="107">
        <f t="shared" si="6"/>
        <v>321.07</v>
      </c>
      <c r="O82" s="19">
        <f t="shared" si="7"/>
        <v>2629.93</v>
      </c>
    </row>
    <row r="83" spans="1:15" s="92" customFormat="1" ht="33.75" customHeight="1" x14ac:dyDescent="0.25">
      <c r="A83" s="174"/>
      <c r="B83" s="240"/>
      <c r="C83" s="265" t="s">
        <v>179</v>
      </c>
      <c r="D83" s="106">
        <v>227</v>
      </c>
      <c r="E83" s="81">
        <v>13</v>
      </c>
      <c r="F83" s="19">
        <f t="shared" si="8"/>
        <v>2951</v>
      </c>
      <c r="G83" s="111"/>
      <c r="H83" s="111"/>
      <c r="I83" s="109">
        <f t="shared" si="5"/>
        <v>2951</v>
      </c>
      <c r="J83" s="109">
        <v>321.07</v>
      </c>
      <c r="K83" s="83"/>
      <c r="L83" s="83"/>
      <c r="M83" s="84"/>
      <c r="N83" s="107">
        <f t="shared" si="6"/>
        <v>321.07</v>
      </c>
      <c r="O83" s="19">
        <f t="shared" si="7"/>
        <v>2629.93</v>
      </c>
    </row>
    <row r="84" spans="1:15" s="92" customFormat="1" ht="33.75" customHeight="1" x14ac:dyDescent="0.25">
      <c r="A84" s="174"/>
      <c r="B84" s="240"/>
      <c r="C84" s="265" t="s">
        <v>521</v>
      </c>
      <c r="D84" s="106">
        <v>227</v>
      </c>
      <c r="E84" s="81">
        <v>13</v>
      </c>
      <c r="F84" s="19">
        <f t="shared" si="8"/>
        <v>2951</v>
      </c>
      <c r="G84" s="111"/>
      <c r="H84" s="111"/>
      <c r="I84" s="109">
        <f t="shared" ref="I84:I147" si="9">+F84+G84+H84</f>
        <v>2951</v>
      </c>
      <c r="J84" s="109">
        <v>275.52999999999997</v>
      </c>
      <c r="K84" s="83"/>
      <c r="L84" s="83"/>
      <c r="M84" s="84"/>
      <c r="N84" s="107">
        <f t="shared" ref="N84:N147" si="10">+J84+K84+L84+M84</f>
        <v>275.52999999999997</v>
      </c>
      <c r="O84" s="19">
        <f t="shared" ref="O84:O147" si="11">+I84-N84</f>
        <v>2675.4700000000003</v>
      </c>
    </row>
    <row r="85" spans="1:15" s="92" customFormat="1" ht="33.75" customHeight="1" x14ac:dyDescent="0.25">
      <c r="A85" s="174"/>
      <c r="B85" s="240"/>
      <c r="C85" s="265" t="s">
        <v>181</v>
      </c>
      <c r="D85" s="106">
        <v>227</v>
      </c>
      <c r="E85" s="81">
        <v>13</v>
      </c>
      <c r="F85" s="19">
        <f t="shared" si="8"/>
        <v>2951</v>
      </c>
      <c r="G85" s="111"/>
      <c r="H85" s="111"/>
      <c r="I85" s="109">
        <f t="shared" si="9"/>
        <v>2951</v>
      </c>
      <c r="J85" s="109">
        <v>321.07</v>
      </c>
      <c r="K85" s="83"/>
      <c r="L85" s="83"/>
      <c r="M85" s="84"/>
      <c r="N85" s="107">
        <f t="shared" si="10"/>
        <v>321.07</v>
      </c>
      <c r="O85" s="19">
        <f t="shared" si="11"/>
        <v>2629.93</v>
      </c>
    </row>
    <row r="86" spans="1:15" s="92" customFormat="1" ht="33.75" customHeight="1" x14ac:dyDescent="0.25">
      <c r="A86" s="174"/>
      <c r="B86" s="238" t="s">
        <v>69</v>
      </c>
      <c r="C86" s="265" t="s">
        <v>182</v>
      </c>
      <c r="D86" s="106">
        <v>290.60000000000002</v>
      </c>
      <c r="E86" s="81">
        <v>13</v>
      </c>
      <c r="F86" s="19">
        <f t="shared" ref="F86:F153" si="12">+D86*E86</f>
        <v>3777.8</v>
      </c>
      <c r="G86" s="111"/>
      <c r="H86" s="111"/>
      <c r="I86" s="109">
        <f t="shared" si="9"/>
        <v>3777.8</v>
      </c>
      <c r="J86" s="109">
        <v>411.02</v>
      </c>
      <c r="K86" s="83"/>
      <c r="L86" s="83"/>
      <c r="M86" s="84"/>
      <c r="N86" s="107">
        <f t="shared" si="10"/>
        <v>411.02</v>
      </c>
      <c r="O86" s="19">
        <f t="shared" si="11"/>
        <v>3366.78</v>
      </c>
    </row>
    <row r="87" spans="1:15" s="92" customFormat="1" ht="33.75" customHeight="1" x14ac:dyDescent="0.25">
      <c r="A87" s="174"/>
      <c r="B87" s="237" t="s">
        <v>70</v>
      </c>
      <c r="C87" s="265" t="s">
        <v>180</v>
      </c>
      <c r="D87" s="106">
        <v>227</v>
      </c>
      <c r="E87" s="81">
        <v>13</v>
      </c>
      <c r="F87" s="19">
        <f t="shared" si="12"/>
        <v>2951</v>
      </c>
      <c r="G87" s="111"/>
      <c r="H87" s="111"/>
      <c r="I87" s="109">
        <f t="shared" si="9"/>
        <v>2951</v>
      </c>
      <c r="J87" s="109">
        <v>321.07</v>
      </c>
      <c r="K87" s="83"/>
      <c r="L87" s="83"/>
      <c r="M87" s="84"/>
      <c r="N87" s="107">
        <f t="shared" si="10"/>
        <v>321.07</v>
      </c>
      <c r="O87" s="19">
        <f t="shared" si="11"/>
        <v>2629.93</v>
      </c>
    </row>
    <row r="88" spans="1:15" s="92" customFormat="1" ht="33.75" customHeight="1" x14ac:dyDescent="0.25">
      <c r="A88" s="174"/>
      <c r="B88" s="237"/>
      <c r="C88" s="265" t="s">
        <v>506</v>
      </c>
      <c r="D88" s="106">
        <v>227</v>
      </c>
      <c r="E88" s="81">
        <v>13</v>
      </c>
      <c r="F88" s="19">
        <f t="shared" si="12"/>
        <v>2951</v>
      </c>
      <c r="G88" s="111"/>
      <c r="H88" s="111"/>
      <c r="I88" s="109">
        <f t="shared" si="9"/>
        <v>2951</v>
      </c>
      <c r="J88" s="109">
        <v>321.07</v>
      </c>
      <c r="K88" s="83"/>
      <c r="L88" s="83"/>
      <c r="M88" s="84"/>
      <c r="N88" s="107">
        <f t="shared" si="10"/>
        <v>321.07</v>
      </c>
      <c r="O88" s="19">
        <f t="shared" si="11"/>
        <v>2629.93</v>
      </c>
    </row>
    <row r="89" spans="1:15" s="92" customFormat="1" ht="33.75" customHeight="1" x14ac:dyDescent="0.25">
      <c r="A89" s="174"/>
      <c r="B89" s="237"/>
      <c r="C89" s="265" t="s">
        <v>681</v>
      </c>
      <c r="D89" s="106">
        <v>227</v>
      </c>
      <c r="E89" s="81">
        <v>4.0999999999999996</v>
      </c>
      <c r="F89" s="19">
        <f t="shared" si="12"/>
        <v>930.69999999999993</v>
      </c>
      <c r="G89" s="111"/>
      <c r="H89" s="111"/>
      <c r="I89" s="109">
        <f t="shared" si="9"/>
        <v>930.69999999999993</v>
      </c>
      <c r="J89" s="109">
        <v>0</v>
      </c>
      <c r="K89" s="83"/>
      <c r="L89" s="83"/>
      <c r="M89" s="84"/>
      <c r="N89" s="107">
        <f t="shared" si="10"/>
        <v>0</v>
      </c>
      <c r="O89" s="19">
        <f t="shared" si="11"/>
        <v>930.69999999999993</v>
      </c>
    </row>
    <row r="90" spans="1:15" s="92" customFormat="1" ht="33.75" customHeight="1" x14ac:dyDescent="0.25">
      <c r="A90" s="174"/>
      <c r="B90" s="237"/>
      <c r="C90" s="265" t="s">
        <v>682</v>
      </c>
      <c r="D90" s="106">
        <v>227</v>
      </c>
      <c r="E90" s="81">
        <v>4.0999999999999996</v>
      </c>
      <c r="F90" s="19">
        <f t="shared" si="12"/>
        <v>930.69999999999993</v>
      </c>
      <c r="G90" s="111"/>
      <c r="H90" s="111"/>
      <c r="I90" s="109">
        <f t="shared" si="9"/>
        <v>930.69999999999993</v>
      </c>
      <c r="J90" s="109">
        <v>0</v>
      </c>
      <c r="K90" s="83"/>
      <c r="L90" s="83"/>
      <c r="M90" s="84"/>
      <c r="N90" s="107">
        <f t="shared" si="10"/>
        <v>0</v>
      </c>
      <c r="O90" s="19">
        <f t="shared" si="11"/>
        <v>930.69999999999993</v>
      </c>
    </row>
    <row r="91" spans="1:15" s="92" customFormat="1" ht="33.75" customHeight="1" x14ac:dyDescent="0.25">
      <c r="A91" s="174"/>
      <c r="B91" s="237"/>
      <c r="C91" s="265" t="s">
        <v>649</v>
      </c>
      <c r="D91" s="106">
        <v>227</v>
      </c>
      <c r="E91" s="81">
        <v>13</v>
      </c>
      <c r="F91" s="19">
        <f t="shared" si="12"/>
        <v>2951</v>
      </c>
      <c r="G91" s="111"/>
      <c r="H91" s="111"/>
      <c r="I91" s="109">
        <f t="shared" si="9"/>
        <v>2951</v>
      </c>
      <c r="J91" s="109">
        <v>321.07</v>
      </c>
      <c r="K91" s="83"/>
      <c r="L91" s="83"/>
      <c r="M91" s="84"/>
      <c r="N91" s="107">
        <f t="shared" si="10"/>
        <v>321.07</v>
      </c>
      <c r="O91" s="19">
        <f t="shared" si="11"/>
        <v>2629.93</v>
      </c>
    </row>
    <row r="92" spans="1:15" s="92" customFormat="1" ht="33.75" customHeight="1" x14ac:dyDescent="0.25">
      <c r="A92" s="174"/>
      <c r="B92" s="237" t="s">
        <v>379</v>
      </c>
      <c r="C92" s="265" t="s">
        <v>183</v>
      </c>
      <c r="D92" s="106">
        <v>240.3</v>
      </c>
      <c r="E92" s="81">
        <v>13</v>
      </c>
      <c r="F92" s="19">
        <f t="shared" si="12"/>
        <v>3123.9</v>
      </c>
      <c r="G92" s="111"/>
      <c r="H92" s="111"/>
      <c r="I92" s="109">
        <f t="shared" si="9"/>
        <v>3123.9</v>
      </c>
      <c r="J92" s="109">
        <v>339.88</v>
      </c>
      <c r="K92" s="83"/>
      <c r="L92" s="83"/>
      <c r="M92" s="84"/>
      <c r="N92" s="107">
        <f t="shared" si="10"/>
        <v>339.88</v>
      </c>
      <c r="O92" s="19">
        <f t="shared" si="11"/>
        <v>2784.02</v>
      </c>
    </row>
    <row r="93" spans="1:15" s="92" customFormat="1" ht="33.75" customHeight="1" x14ac:dyDescent="0.25">
      <c r="A93" s="174"/>
      <c r="B93" s="237"/>
      <c r="C93" s="265" t="s">
        <v>184</v>
      </c>
      <c r="D93" s="106">
        <v>240.3</v>
      </c>
      <c r="E93" s="81">
        <v>13</v>
      </c>
      <c r="F93" s="19">
        <f t="shared" si="12"/>
        <v>3123.9</v>
      </c>
      <c r="G93" s="111"/>
      <c r="H93" s="111"/>
      <c r="I93" s="109">
        <f t="shared" si="9"/>
        <v>3123.9</v>
      </c>
      <c r="J93" s="109">
        <v>339.88</v>
      </c>
      <c r="K93" s="83"/>
      <c r="L93" s="83"/>
      <c r="M93" s="84"/>
      <c r="N93" s="107">
        <f t="shared" si="10"/>
        <v>339.88</v>
      </c>
      <c r="O93" s="19">
        <f t="shared" si="11"/>
        <v>2784.02</v>
      </c>
    </row>
    <row r="94" spans="1:15" s="92" customFormat="1" ht="33.75" customHeight="1" x14ac:dyDescent="0.25">
      <c r="A94" s="174"/>
      <c r="B94" s="238" t="s">
        <v>380</v>
      </c>
      <c r="C94" s="265" t="s">
        <v>53</v>
      </c>
      <c r="D94" s="106">
        <v>400</v>
      </c>
      <c r="E94" s="81"/>
      <c r="F94" s="19">
        <f>+D94*E94</f>
        <v>0</v>
      </c>
      <c r="G94" s="111"/>
      <c r="H94" s="111"/>
      <c r="I94" s="109">
        <f t="shared" si="9"/>
        <v>0</v>
      </c>
      <c r="J94" s="109"/>
      <c r="K94" s="83"/>
      <c r="L94" s="83"/>
      <c r="M94" s="84"/>
      <c r="N94" s="107">
        <f t="shared" si="10"/>
        <v>0</v>
      </c>
      <c r="O94" s="19">
        <f t="shared" si="11"/>
        <v>0</v>
      </c>
    </row>
    <row r="95" spans="1:15" s="92" customFormat="1" ht="33.75" customHeight="1" x14ac:dyDescent="0.25">
      <c r="A95" s="174"/>
      <c r="B95" s="237" t="s">
        <v>18</v>
      </c>
      <c r="C95" s="271" t="s">
        <v>185</v>
      </c>
      <c r="D95" s="106">
        <v>320</v>
      </c>
      <c r="E95" s="81">
        <v>13</v>
      </c>
      <c r="F95" s="19">
        <f t="shared" si="12"/>
        <v>4160</v>
      </c>
      <c r="G95" s="111"/>
      <c r="H95" s="111"/>
      <c r="I95" s="109">
        <f t="shared" si="9"/>
        <v>4160</v>
      </c>
      <c r="J95" s="109">
        <v>656.59</v>
      </c>
      <c r="K95" s="83"/>
      <c r="L95" s="83"/>
      <c r="M95" s="84"/>
      <c r="N95" s="107">
        <f t="shared" si="10"/>
        <v>656.59</v>
      </c>
      <c r="O95" s="19">
        <f t="shared" si="11"/>
        <v>3503.41</v>
      </c>
    </row>
    <row r="96" spans="1:15" s="92" customFormat="1" ht="33.75" customHeight="1" x14ac:dyDescent="0.25">
      <c r="A96" s="174"/>
      <c r="B96" s="237"/>
      <c r="C96" s="265" t="s">
        <v>186</v>
      </c>
      <c r="D96" s="106">
        <v>320</v>
      </c>
      <c r="E96" s="81">
        <v>13</v>
      </c>
      <c r="F96" s="19">
        <f t="shared" si="12"/>
        <v>4160</v>
      </c>
      <c r="G96" s="111"/>
      <c r="H96" s="111"/>
      <c r="I96" s="109">
        <f t="shared" si="9"/>
        <v>4160</v>
      </c>
      <c r="J96" s="109">
        <v>656.59</v>
      </c>
      <c r="K96" s="83"/>
      <c r="L96" s="83"/>
      <c r="M96" s="84"/>
      <c r="N96" s="107">
        <f t="shared" si="10"/>
        <v>656.59</v>
      </c>
      <c r="O96" s="19">
        <f t="shared" si="11"/>
        <v>3503.41</v>
      </c>
    </row>
    <row r="97" spans="1:15" s="92" customFormat="1" ht="33.75" customHeight="1" x14ac:dyDescent="0.25">
      <c r="A97" s="174"/>
      <c r="B97" s="237"/>
      <c r="C97" s="265" t="s">
        <v>187</v>
      </c>
      <c r="D97" s="106">
        <v>320</v>
      </c>
      <c r="E97" s="81">
        <v>13</v>
      </c>
      <c r="F97" s="19">
        <f t="shared" si="12"/>
        <v>4160</v>
      </c>
      <c r="G97" s="111"/>
      <c r="H97" s="111"/>
      <c r="I97" s="109">
        <f t="shared" si="9"/>
        <v>4160</v>
      </c>
      <c r="J97" s="109">
        <v>656.59</v>
      </c>
      <c r="K97" s="83"/>
      <c r="L97" s="83"/>
      <c r="M97" s="84"/>
      <c r="N97" s="107">
        <f t="shared" si="10"/>
        <v>656.59</v>
      </c>
      <c r="O97" s="19">
        <f t="shared" si="11"/>
        <v>3503.41</v>
      </c>
    </row>
    <row r="98" spans="1:15" s="92" customFormat="1" ht="33.75" customHeight="1" x14ac:dyDescent="0.25">
      <c r="A98" s="174"/>
      <c r="B98" s="238" t="s">
        <v>19</v>
      </c>
      <c r="C98" s="265" t="s">
        <v>188</v>
      </c>
      <c r="D98" s="106">
        <v>302.10000000000002</v>
      </c>
      <c r="E98" s="81">
        <v>13</v>
      </c>
      <c r="F98" s="19">
        <f t="shared" si="12"/>
        <v>3927.3</v>
      </c>
      <c r="G98" s="111"/>
      <c r="H98" s="111"/>
      <c r="I98" s="109">
        <f t="shared" si="9"/>
        <v>3927.3</v>
      </c>
      <c r="J98" s="109">
        <v>427.29</v>
      </c>
      <c r="K98" s="83"/>
      <c r="L98" s="83"/>
      <c r="M98" s="84"/>
      <c r="N98" s="107">
        <f t="shared" si="10"/>
        <v>427.29</v>
      </c>
      <c r="O98" s="19">
        <f t="shared" si="11"/>
        <v>3500.01</v>
      </c>
    </row>
    <row r="99" spans="1:15" s="92" customFormat="1" ht="33.75" customHeight="1" x14ac:dyDescent="0.25">
      <c r="A99" s="174"/>
      <c r="B99" s="237" t="s">
        <v>105</v>
      </c>
      <c r="C99" s="265" t="s">
        <v>345</v>
      </c>
      <c r="D99" s="106">
        <v>235.1</v>
      </c>
      <c r="E99" s="81">
        <v>13</v>
      </c>
      <c r="F99" s="19">
        <f t="shared" si="12"/>
        <v>3056.2999999999997</v>
      </c>
      <c r="G99" s="111"/>
      <c r="H99" s="111"/>
      <c r="I99" s="109">
        <f t="shared" si="9"/>
        <v>3056.2999999999997</v>
      </c>
      <c r="J99" s="109">
        <v>332.53</v>
      </c>
      <c r="K99" s="83"/>
      <c r="L99" s="83"/>
      <c r="M99" s="84"/>
      <c r="N99" s="107">
        <f t="shared" si="10"/>
        <v>332.53</v>
      </c>
      <c r="O99" s="19">
        <f t="shared" si="11"/>
        <v>2723.7699999999995</v>
      </c>
    </row>
    <row r="100" spans="1:15" s="92" customFormat="1" ht="33.75" customHeight="1" x14ac:dyDescent="0.25">
      <c r="A100" s="174"/>
      <c r="B100" s="237"/>
      <c r="C100" s="265" t="s">
        <v>189</v>
      </c>
      <c r="D100" s="106">
        <v>235.1</v>
      </c>
      <c r="E100" s="81">
        <v>13</v>
      </c>
      <c r="F100" s="19">
        <f t="shared" si="12"/>
        <v>3056.2999999999997</v>
      </c>
      <c r="G100" s="111"/>
      <c r="H100" s="111"/>
      <c r="I100" s="109">
        <f t="shared" si="9"/>
        <v>3056.2999999999997</v>
      </c>
      <c r="J100" s="109">
        <v>332.53</v>
      </c>
      <c r="K100" s="83"/>
      <c r="L100" s="83"/>
      <c r="M100" s="84"/>
      <c r="N100" s="107">
        <f t="shared" si="10"/>
        <v>332.53</v>
      </c>
      <c r="O100" s="19">
        <f t="shared" si="11"/>
        <v>2723.7699999999995</v>
      </c>
    </row>
    <row r="101" spans="1:15" s="92" customFormat="1" ht="33.75" customHeight="1" x14ac:dyDescent="0.25">
      <c r="A101" s="174" t="s">
        <v>65</v>
      </c>
      <c r="B101" s="238" t="s">
        <v>132</v>
      </c>
      <c r="C101" s="265" t="s">
        <v>53</v>
      </c>
      <c r="D101" s="106">
        <v>423</v>
      </c>
      <c r="E101" s="81"/>
      <c r="F101" s="19">
        <f t="shared" si="12"/>
        <v>0</v>
      </c>
      <c r="G101" s="111"/>
      <c r="H101" s="111"/>
      <c r="I101" s="109">
        <f t="shared" si="9"/>
        <v>0</v>
      </c>
      <c r="J101" s="109"/>
      <c r="K101" s="83"/>
      <c r="L101" s="83"/>
      <c r="M101" s="84"/>
      <c r="N101" s="107">
        <f t="shared" si="10"/>
        <v>0</v>
      </c>
      <c r="O101" s="19">
        <f t="shared" si="11"/>
        <v>0</v>
      </c>
    </row>
    <row r="102" spans="1:15" s="92" customFormat="1" ht="33.75" customHeight="1" x14ac:dyDescent="0.25">
      <c r="A102" s="174"/>
      <c r="B102" s="238" t="s">
        <v>381</v>
      </c>
      <c r="C102" s="265" t="s">
        <v>190</v>
      </c>
      <c r="D102" s="106">
        <v>253.6</v>
      </c>
      <c r="E102" s="81">
        <v>13</v>
      </c>
      <c r="F102" s="19">
        <f t="shared" si="12"/>
        <v>3296.7999999999997</v>
      </c>
      <c r="G102" s="111"/>
      <c r="H102" s="111"/>
      <c r="I102" s="109">
        <f t="shared" si="9"/>
        <v>3296.7999999999997</v>
      </c>
      <c r="J102" s="109">
        <v>358.69</v>
      </c>
      <c r="K102" s="83"/>
      <c r="L102" s="83"/>
      <c r="M102" s="84"/>
      <c r="N102" s="107">
        <f t="shared" si="10"/>
        <v>358.69</v>
      </c>
      <c r="O102" s="19">
        <f t="shared" si="11"/>
        <v>2938.1099999999997</v>
      </c>
    </row>
    <row r="103" spans="1:15" s="92" customFormat="1" ht="33.75" customHeight="1" x14ac:dyDescent="0.25">
      <c r="A103" s="174"/>
      <c r="B103" s="237" t="s">
        <v>382</v>
      </c>
      <c r="C103" s="265" t="s">
        <v>674</v>
      </c>
      <c r="D103" s="106">
        <v>211.3</v>
      </c>
      <c r="E103" s="81">
        <v>13</v>
      </c>
      <c r="F103" s="19">
        <f t="shared" si="12"/>
        <v>2746.9</v>
      </c>
      <c r="G103" s="111"/>
      <c r="H103" s="111"/>
      <c r="I103" s="109">
        <f t="shared" si="9"/>
        <v>2746.9</v>
      </c>
      <c r="J103" s="109">
        <v>6.34</v>
      </c>
      <c r="K103" s="83"/>
      <c r="L103" s="83"/>
      <c r="M103" s="84"/>
      <c r="N103" s="107">
        <f t="shared" si="10"/>
        <v>6.34</v>
      </c>
      <c r="O103" s="19">
        <f t="shared" si="11"/>
        <v>2740.56</v>
      </c>
    </row>
    <row r="104" spans="1:15" s="92" customFormat="1" ht="33.75" customHeight="1" x14ac:dyDescent="0.25">
      <c r="A104" s="174"/>
      <c r="B104" s="237"/>
      <c r="C104" s="265" t="s">
        <v>191</v>
      </c>
      <c r="D104" s="106">
        <v>211.3</v>
      </c>
      <c r="E104" s="81">
        <v>13</v>
      </c>
      <c r="F104" s="19">
        <f t="shared" si="12"/>
        <v>2746.9</v>
      </c>
      <c r="G104" s="111"/>
      <c r="H104" s="111"/>
      <c r="I104" s="109">
        <f t="shared" si="9"/>
        <v>2746.9</v>
      </c>
      <c r="J104" s="109">
        <v>298.86</v>
      </c>
      <c r="K104" s="83"/>
      <c r="L104" s="83"/>
      <c r="M104" s="84"/>
      <c r="N104" s="107">
        <f t="shared" si="10"/>
        <v>298.86</v>
      </c>
      <c r="O104" s="19">
        <f t="shared" si="11"/>
        <v>2448.04</v>
      </c>
    </row>
    <row r="105" spans="1:15" s="92" customFormat="1" ht="33.75" customHeight="1" x14ac:dyDescent="0.25">
      <c r="A105" s="174"/>
      <c r="B105" s="237"/>
      <c r="C105" s="265" t="s">
        <v>615</v>
      </c>
      <c r="D105" s="106">
        <v>211.3</v>
      </c>
      <c r="E105" s="81">
        <v>13</v>
      </c>
      <c r="F105" s="19">
        <f t="shared" si="12"/>
        <v>2746.9</v>
      </c>
      <c r="G105" s="111"/>
      <c r="H105" s="111"/>
      <c r="I105" s="109">
        <f t="shared" si="9"/>
        <v>2746.9</v>
      </c>
      <c r="J105" s="109">
        <v>6.34</v>
      </c>
      <c r="K105" s="83"/>
      <c r="L105" s="83"/>
      <c r="M105" s="84"/>
      <c r="N105" s="107">
        <f t="shared" si="10"/>
        <v>6.34</v>
      </c>
      <c r="O105" s="19">
        <f t="shared" si="11"/>
        <v>2740.56</v>
      </c>
    </row>
    <row r="106" spans="1:15" s="92" customFormat="1" ht="33.75" customHeight="1" x14ac:dyDescent="0.25">
      <c r="A106" s="174"/>
      <c r="B106" s="238" t="s">
        <v>71</v>
      </c>
      <c r="C106" s="266" t="s">
        <v>192</v>
      </c>
      <c r="D106" s="106">
        <v>119.3</v>
      </c>
      <c r="E106" s="81">
        <v>13</v>
      </c>
      <c r="F106" s="19">
        <f t="shared" si="12"/>
        <v>1550.8999999999999</v>
      </c>
      <c r="G106" s="111"/>
      <c r="H106" s="111"/>
      <c r="I106" s="109">
        <f t="shared" si="9"/>
        <v>1550.8999999999999</v>
      </c>
      <c r="J106" s="109">
        <v>99.26</v>
      </c>
      <c r="K106" s="83"/>
      <c r="L106" s="83"/>
      <c r="M106" s="84"/>
      <c r="N106" s="107">
        <f t="shared" si="10"/>
        <v>99.26</v>
      </c>
      <c r="O106" s="19">
        <f t="shared" si="11"/>
        <v>1451.6399999999999</v>
      </c>
    </row>
    <row r="107" spans="1:15" s="92" customFormat="1" ht="33.75" customHeight="1" x14ac:dyDescent="0.25">
      <c r="A107" s="174"/>
      <c r="B107" s="238" t="s">
        <v>72</v>
      </c>
      <c r="C107" s="266" t="s">
        <v>193</v>
      </c>
      <c r="D107" s="106">
        <v>155.1</v>
      </c>
      <c r="E107" s="81">
        <v>13</v>
      </c>
      <c r="F107" s="19">
        <f t="shared" si="12"/>
        <v>2016.3</v>
      </c>
      <c r="G107" s="111"/>
      <c r="H107" s="111"/>
      <c r="I107" s="109">
        <f t="shared" si="9"/>
        <v>2016.3</v>
      </c>
      <c r="J107" s="109">
        <v>129.04</v>
      </c>
      <c r="K107" s="83"/>
      <c r="L107" s="83"/>
      <c r="M107" s="84"/>
      <c r="N107" s="107">
        <f t="shared" si="10"/>
        <v>129.04</v>
      </c>
      <c r="O107" s="19">
        <f t="shared" si="11"/>
        <v>1887.26</v>
      </c>
    </row>
    <row r="108" spans="1:15" s="92" customFormat="1" ht="33.75" customHeight="1" x14ac:dyDescent="0.25">
      <c r="A108" s="174"/>
      <c r="B108" s="237" t="s">
        <v>383</v>
      </c>
      <c r="C108" s="265" t="s">
        <v>194</v>
      </c>
      <c r="D108" s="106">
        <v>284.2</v>
      </c>
      <c r="E108" s="81">
        <v>13</v>
      </c>
      <c r="F108" s="19">
        <f t="shared" si="12"/>
        <v>3694.6</v>
      </c>
      <c r="G108" s="111"/>
      <c r="H108" s="111"/>
      <c r="I108" s="109">
        <f t="shared" si="9"/>
        <v>3694.6</v>
      </c>
      <c r="J108" s="109">
        <v>401.97</v>
      </c>
      <c r="K108" s="83"/>
      <c r="L108" s="83"/>
      <c r="M108" s="84"/>
      <c r="N108" s="107">
        <f t="shared" si="10"/>
        <v>401.97</v>
      </c>
      <c r="O108" s="19">
        <f t="shared" si="11"/>
        <v>3292.63</v>
      </c>
    </row>
    <row r="109" spans="1:15" s="92" customFormat="1" ht="33.75" customHeight="1" x14ac:dyDescent="0.25">
      <c r="A109" s="174"/>
      <c r="B109" s="237"/>
      <c r="C109" s="272" t="s">
        <v>53</v>
      </c>
      <c r="D109" s="106">
        <v>284.2</v>
      </c>
      <c r="E109" s="81"/>
      <c r="F109" s="81"/>
      <c r="G109" s="112"/>
      <c r="H109" s="112"/>
      <c r="I109" s="109">
        <f t="shared" si="9"/>
        <v>0</v>
      </c>
      <c r="J109" s="109"/>
      <c r="K109" s="81"/>
      <c r="L109" s="112"/>
      <c r="M109" s="81"/>
      <c r="N109" s="107">
        <f t="shared" si="10"/>
        <v>0</v>
      </c>
      <c r="O109" s="19">
        <f t="shared" si="11"/>
        <v>0</v>
      </c>
    </row>
    <row r="110" spans="1:15" s="92" customFormat="1" ht="33.75" customHeight="1" x14ac:dyDescent="0.25">
      <c r="A110" s="174"/>
      <c r="B110" s="238" t="s">
        <v>73</v>
      </c>
      <c r="C110" s="265" t="s">
        <v>196</v>
      </c>
      <c r="D110" s="106">
        <v>221.2</v>
      </c>
      <c r="E110" s="81">
        <v>13</v>
      </c>
      <c r="F110" s="19">
        <f t="shared" si="12"/>
        <v>2875.6</v>
      </c>
      <c r="G110" s="111"/>
      <c r="H110" s="111"/>
      <c r="I110" s="109">
        <f t="shared" si="9"/>
        <v>2875.6</v>
      </c>
      <c r="J110" s="109">
        <v>312.87</v>
      </c>
      <c r="K110" s="83"/>
      <c r="L110" s="83"/>
      <c r="M110" s="84"/>
      <c r="N110" s="107">
        <f t="shared" si="10"/>
        <v>312.87</v>
      </c>
      <c r="O110" s="19">
        <f t="shared" si="11"/>
        <v>2562.73</v>
      </c>
    </row>
    <row r="111" spans="1:15" s="92" customFormat="1" ht="33.75" customHeight="1" x14ac:dyDescent="0.25">
      <c r="A111" s="174"/>
      <c r="B111" s="238" t="s">
        <v>27</v>
      </c>
      <c r="C111" s="265" t="s">
        <v>197</v>
      </c>
      <c r="D111" s="106">
        <v>210.5</v>
      </c>
      <c r="E111" s="81">
        <v>13</v>
      </c>
      <c r="F111" s="19">
        <f t="shared" si="12"/>
        <v>2736.5</v>
      </c>
      <c r="G111" s="111"/>
      <c r="H111" s="111"/>
      <c r="I111" s="109">
        <f t="shared" si="9"/>
        <v>2736.5</v>
      </c>
      <c r="J111" s="109">
        <v>297.73</v>
      </c>
      <c r="K111" s="83"/>
      <c r="L111" s="83"/>
      <c r="M111" s="84"/>
      <c r="N111" s="107">
        <f t="shared" si="10"/>
        <v>297.73</v>
      </c>
      <c r="O111" s="19">
        <f t="shared" si="11"/>
        <v>2438.77</v>
      </c>
    </row>
    <row r="112" spans="1:15" s="92" customFormat="1" ht="33.75" customHeight="1" x14ac:dyDescent="0.25">
      <c r="A112" s="174"/>
      <c r="B112" s="238" t="s">
        <v>384</v>
      </c>
      <c r="C112" s="265" t="s">
        <v>53</v>
      </c>
      <c r="D112" s="106">
        <v>299</v>
      </c>
      <c r="E112" s="81"/>
      <c r="F112" s="19">
        <f t="shared" si="12"/>
        <v>0</v>
      </c>
      <c r="G112" s="111"/>
      <c r="H112" s="111"/>
      <c r="I112" s="109">
        <f t="shared" si="9"/>
        <v>0</v>
      </c>
      <c r="J112" s="109"/>
      <c r="K112" s="83"/>
      <c r="L112" s="83"/>
      <c r="M112" s="84"/>
      <c r="N112" s="107">
        <f t="shared" si="10"/>
        <v>0</v>
      </c>
      <c r="O112" s="19">
        <f t="shared" si="11"/>
        <v>0</v>
      </c>
    </row>
    <row r="113" spans="1:15" s="92" customFormat="1" ht="33.75" customHeight="1" x14ac:dyDescent="0.25">
      <c r="A113" s="174"/>
      <c r="B113" s="238" t="s">
        <v>133</v>
      </c>
      <c r="C113" s="265" t="s">
        <v>602</v>
      </c>
      <c r="D113" s="106">
        <v>358.08</v>
      </c>
      <c r="E113" s="81">
        <v>13</v>
      </c>
      <c r="F113" s="19">
        <f t="shared" si="12"/>
        <v>4655.04</v>
      </c>
      <c r="G113" s="111"/>
      <c r="H113" s="111"/>
      <c r="I113" s="109">
        <f t="shared" si="9"/>
        <v>4655.04</v>
      </c>
      <c r="J113" s="109">
        <v>314.63</v>
      </c>
      <c r="K113" s="83"/>
      <c r="L113" s="83"/>
      <c r="M113" s="84"/>
      <c r="N113" s="107">
        <f t="shared" si="10"/>
        <v>314.63</v>
      </c>
      <c r="O113" s="157">
        <f t="shared" si="11"/>
        <v>4340.41</v>
      </c>
    </row>
    <row r="114" spans="1:15" s="92" customFormat="1" ht="33.75" customHeight="1" x14ac:dyDescent="0.25">
      <c r="A114" s="174"/>
      <c r="B114" s="238" t="s">
        <v>385</v>
      </c>
      <c r="C114" s="265" t="s">
        <v>198</v>
      </c>
      <c r="D114" s="106">
        <v>253.6</v>
      </c>
      <c r="E114" s="81">
        <v>13</v>
      </c>
      <c r="F114" s="19">
        <f t="shared" si="12"/>
        <v>3296.7999999999997</v>
      </c>
      <c r="G114" s="111"/>
      <c r="H114" s="111"/>
      <c r="I114" s="109">
        <f t="shared" si="9"/>
        <v>3296.7999999999997</v>
      </c>
      <c r="J114" s="109">
        <v>358.69</v>
      </c>
      <c r="K114" s="83"/>
      <c r="L114" s="83"/>
      <c r="M114" s="84"/>
      <c r="N114" s="107">
        <f t="shared" si="10"/>
        <v>358.69</v>
      </c>
      <c r="O114" s="19">
        <f t="shared" si="11"/>
        <v>2938.1099999999997</v>
      </c>
    </row>
    <row r="115" spans="1:15" s="92" customFormat="1" ht="33.75" customHeight="1" x14ac:dyDescent="0.25">
      <c r="A115" s="175"/>
      <c r="B115" s="238" t="s">
        <v>386</v>
      </c>
      <c r="C115" s="265" t="s">
        <v>53</v>
      </c>
      <c r="D115" s="106">
        <v>238.7</v>
      </c>
      <c r="E115" s="81"/>
      <c r="F115" s="19">
        <f t="shared" si="12"/>
        <v>0</v>
      </c>
      <c r="G115" s="111"/>
      <c r="H115" s="111"/>
      <c r="I115" s="109">
        <f t="shared" si="9"/>
        <v>0</v>
      </c>
      <c r="J115" s="109"/>
      <c r="K115" s="83"/>
      <c r="L115" s="83"/>
      <c r="M115" s="84"/>
      <c r="N115" s="107">
        <f t="shared" si="10"/>
        <v>0</v>
      </c>
      <c r="O115" s="19">
        <f t="shared" si="11"/>
        <v>0</v>
      </c>
    </row>
    <row r="116" spans="1:15" s="92" customFormat="1" ht="33.75" customHeight="1" x14ac:dyDescent="0.25">
      <c r="A116" s="208" t="s">
        <v>74</v>
      </c>
      <c r="B116" s="238" t="s">
        <v>118</v>
      </c>
      <c r="C116" s="265" t="s">
        <v>53</v>
      </c>
      <c r="D116" s="106">
        <v>423</v>
      </c>
      <c r="E116" s="81"/>
      <c r="F116" s="19">
        <f t="shared" si="12"/>
        <v>0</v>
      </c>
      <c r="G116" s="111"/>
      <c r="H116" s="111"/>
      <c r="I116" s="109">
        <f t="shared" si="9"/>
        <v>0</v>
      </c>
      <c r="J116" s="109"/>
      <c r="K116" s="83"/>
      <c r="L116" s="83"/>
      <c r="M116" s="84"/>
      <c r="N116" s="107">
        <f t="shared" si="10"/>
        <v>0</v>
      </c>
      <c r="O116" s="19">
        <f t="shared" si="11"/>
        <v>0</v>
      </c>
    </row>
    <row r="117" spans="1:15" s="92" customFormat="1" ht="33.75" customHeight="1" x14ac:dyDescent="0.25">
      <c r="A117" s="178"/>
      <c r="B117" s="238" t="s">
        <v>134</v>
      </c>
      <c r="C117" s="265" t="s">
        <v>199</v>
      </c>
      <c r="D117" s="106">
        <v>400</v>
      </c>
      <c r="E117" s="81">
        <v>13</v>
      </c>
      <c r="F117" s="19">
        <f t="shared" si="12"/>
        <v>5200</v>
      </c>
      <c r="G117" s="111"/>
      <c r="H117" s="111"/>
      <c r="I117" s="109">
        <f t="shared" si="9"/>
        <v>5200</v>
      </c>
      <c r="J117" s="109">
        <v>931.84</v>
      </c>
      <c r="K117" s="83"/>
      <c r="L117" s="83"/>
      <c r="M117" s="84"/>
      <c r="N117" s="107">
        <f t="shared" si="10"/>
        <v>931.84</v>
      </c>
      <c r="O117" s="157">
        <f t="shared" si="11"/>
        <v>4268.16</v>
      </c>
    </row>
    <row r="118" spans="1:15" s="92" customFormat="1" ht="33.75" customHeight="1" x14ac:dyDescent="0.25">
      <c r="A118" s="174" t="s">
        <v>74</v>
      </c>
      <c r="B118" s="238" t="s">
        <v>387</v>
      </c>
      <c r="C118" s="265" t="s">
        <v>200</v>
      </c>
      <c r="D118" s="106">
        <v>238.7</v>
      </c>
      <c r="E118" s="81">
        <v>13</v>
      </c>
      <c r="F118" s="19">
        <f t="shared" si="12"/>
        <v>3103.1</v>
      </c>
      <c r="G118" s="111"/>
      <c r="H118" s="111"/>
      <c r="I118" s="109">
        <f t="shared" si="9"/>
        <v>3103.1</v>
      </c>
      <c r="J118" s="109">
        <v>337.62</v>
      </c>
      <c r="K118" s="83"/>
      <c r="L118" s="83"/>
      <c r="M118" s="84"/>
      <c r="N118" s="107">
        <f t="shared" si="10"/>
        <v>337.62</v>
      </c>
      <c r="O118" s="19">
        <f t="shared" si="11"/>
        <v>2765.48</v>
      </c>
    </row>
    <row r="119" spans="1:15" s="92" customFormat="1" ht="33.75" customHeight="1" x14ac:dyDescent="0.25">
      <c r="A119" s="174"/>
      <c r="B119" s="239" t="s">
        <v>327</v>
      </c>
      <c r="C119" s="265" t="s">
        <v>603</v>
      </c>
      <c r="D119" s="106">
        <v>268</v>
      </c>
      <c r="E119" s="81">
        <v>13</v>
      </c>
      <c r="F119" s="19">
        <f t="shared" si="12"/>
        <v>3484</v>
      </c>
      <c r="G119" s="111"/>
      <c r="H119" s="111"/>
      <c r="I119" s="109">
        <f t="shared" si="9"/>
        <v>3484</v>
      </c>
      <c r="J119" s="109">
        <v>86.54</v>
      </c>
      <c r="K119" s="83"/>
      <c r="L119" s="83"/>
      <c r="M119" s="84"/>
      <c r="N119" s="107">
        <f t="shared" si="10"/>
        <v>86.54</v>
      </c>
      <c r="O119" s="19">
        <f t="shared" si="11"/>
        <v>3397.46</v>
      </c>
    </row>
    <row r="120" spans="1:15" s="92" customFormat="1" ht="33.75" customHeight="1" x14ac:dyDescent="0.25">
      <c r="A120" s="174"/>
      <c r="B120" s="238" t="s">
        <v>654</v>
      </c>
      <c r="C120" s="265" t="s">
        <v>53</v>
      </c>
      <c r="D120" s="106">
        <v>358.8</v>
      </c>
      <c r="E120" s="81"/>
      <c r="F120" s="19">
        <f t="shared" si="12"/>
        <v>0</v>
      </c>
      <c r="G120" s="111"/>
      <c r="H120" s="111"/>
      <c r="I120" s="109">
        <f t="shared" si="9"/>
        <v>0</v>
      </c>
      <c r="J120" s="109"/>
      <c r="K120" s="83"/>
      <c r="L120" s="83"/>
      <c r="M120" s="84"/>
      <c r="N120" s="107">
        <f t="shared" si="10"/>
        <v>0</v>
      </c>
      <c r="O120" s="19">
        <f t="shared" si="11"/>
        <v>0</v>
      </c>
    </row>
    <row r="121" spans="1:15" s="92" customFormat="1" ht="33.75" customHeight="1" x14ac:dyDescent="0.25">
      <c r="A121" s="174"/>
      <c r="B121" s="238" t="s">
        <v>135</v>
      </c>
      <c r="C121" s="265" t="s">
        <v>53</v>
      </c>
      <c r="D121" s="106">
        <v>400</v>
      </c>
      <c r="E121" s="81"/>
      <c r="F121" s="19">
        <f t="shared" si="12"/>
        <v>0</v>
      </c>
      <c r="G121" s="111"/>
      <c r="H121" s="111"/>
      <c r="I121" s="109">
        <f t="shared" si="9"/>
        <v>0</v>
      </c>
      <c r="J121" s="109"/>
      <c r="K121" s="83"/>
      <c r="L121" s="83"/>
      <c r="M121" s="84"/>
      <c r="N121" s="107">
        <f t="shared" si="10"/>
        <v>0</v>
      </c>
      <c r="O121" s="19">
        <f t="shared" si="11"/>
        <v>0</v>
      </c>
    </row>
    <row r="122" spans="1:15" s="92" customFormat="1" ht="33.75" customHeight="1" x14ac:dyDescent="0.25">
      <c r="A122" s="174"/>
      <c r="B122" s="238" t="s">
        <v>136</v>
      </c>
      <c r="C122" s="265" t="s">
        <v>500</v>
      </c>
      <c r="D122" s="106">
        <v>449.9</v>
      </c>
      <c r="E122" s="81">
        <v>13</v>
      </c>
      <c r="F122" s="19">
        <f t="shared" si="12"/>
        <v>5848.7</v>
      </c>
      <c r="G122" s="111"/>
      <c r="H122" s="111"/>
      <c r="I122" s="109">
        <f t="shared" si="9"/>
        <v>5848.7</v>
      </c>
      <c r="J122" s="109">
        <v>1249.28</v>
      </c>
      <c r="K122" s="83"/>
      <c r="L122" s="83"/>
      <c r="M122" s="84"/>
      <c r="N122" s="107">
        <f t="shared" si="10"/>
        <v>1249.28</v>
      </c>
      <c r="O122" s="157">
        <f t="shared" si="11"/>
        <v>4599.42</v>
      </c>
    </row>
    <row r="123" spans="1:15" s="92" customFormat="1" ht="33.75" customHeight="1" x14ac:dyDescent="0.25">
      <c r="A123" s="174"/>
      <c r="B123" s="238" t="s">
        <v>388</v>
      </c>
      <c r="C123" s="265" t="s">
        <v>519</v>
      </c>
      <c r="D123" s="106">
        <v>320</v>
      </c>
      <c r="E123" s="81"/>
      <c r="F123" s="19">
        <f t="shared" si="12"/>
        <v>0</v>
      </c>
      <c r="G123" s="111"/>
      <c r="H123" s="111"/>
      <c r="I123" s="109">
        <f t="shared" si="9"/>
        <v>0</v>
      </c>
      <c r="J123" s="109"/>
      <c r="K123" s="83"/>
      <c r="L123" s="83"/>
      <c r="M123" s="84"/>
      <c r="N123" s="107">
        <f t="shared" si="10"/>
        <v>0</v>
      </c>
      <c r="O123" s="19">
        <f t="shared" si="11"/>
        <v>0</v>
      </c>
    </row>
    <row r="124" spans="1:15" s="92" customFormat="1" ht="33.75" customHeight="1" x14ac:dyDescent="0.25">
      <c r="A124" s="174"/>
      <c r="B124" s="239" t="s">
        <v>389</v>
      </c>
      <c r="C124" s="265" t="s">
        <v>201</v>
      </c>
      <c r="D124" s="106">
        <v>210.1</v>
      </c>
      <c r="E124" s="81">
        <v>13</v>
      </c>
      <c r="F124" s="19">
        <f t="shared" si="12"/>
        <v>2731.2999999999997</v>
      </c>
      <c r="G124" s="111"/>
      <c r="H124" s="111"/>
      <c r="I124" s="109">
        <f t="shared" si="9"/>
        <v>2731.2999999999997</v>
      </c>
      <c r="J124" s="109">
        <v>297.17</v>
      </c>
      <c r="K124" s="83"/>
      <c r="L124" s="83"/>
      <c r="M124" s="84"/>
      <c r="N124" s="107">
        <f t="shared" si="10"/>
        <v>297.17</v>
      </c>
      <c r="O124" s="19">
        <f t="shared" si="11"/>
        <v>2434.1299999999997</v>
      </c>
    </row>
    <row r="125" spans="1:15" s="92" customFormat="1" ht="33.75" customHeight="1" x14ac:dyDescent="0.25">
      <c r="A125" s="174"/>
      <c r="B125" s="239" t="s">
        <v>390</v>
      </c>
      <c r="C125" s="265" t="s">
        <v>202</v>
      </c>
      <c r="D125" s="106">
        <v>253.7</v>
      </c>
      <c r="E125" s="81">
        <v>13</v>
      </c>
      <c r="F125" s="19">
        <f t="shared" si="12"/>
        <v>3298.1</v>
      </c>
      <c r="G125" s="111"/>
      <c r="H125" s="111"/>
      <c r="I125" s="109">
        <f t="shared" si="9"/>
        <v>3298.1</v>
      </c>
      <c r="J125" s="109">
        <v>358.83</v>
      </c>
      <c r="K125" s="83"/>
      <c r="L125" s="83"/>
      <c r="M125" s="84"/>
      <c r="N125" s="107">
        <f t="shared" si="10"/>
        <v>358.83</v>
      </c>
      <c r="O125" s="19">
        <f t="shared" si="11"/>
        <v>2939.27</v>
      </c>
    </row>
    <row r="126" spans="1:15" s="92" customFormat="1" ht="33.75" customHeight="1" x14ac:dyDescent="0.25">
      <c r="A126" s="174"/>
      <c r="B126" s="238" t="s">
        <v>75</v>
      </c>
      <c r="C126" s="265" t="s">
        <v>203</v>
      </c>
      <c r="D126" s="106">
        <v>253.6</v>
      </c>
      <c r="E126" s="81">
        <v>13</v>
      </c>
      <c r="F126" s="19">
        <f t="shared" si="12"/>
        <v>3296.7999999999997</v>
      </c>
      <c r="G126" s="111"/>
      <c r="H126" s="111"/>
      <c r="I126" s="109">
        <f t="shared" si="9"/>
        <v>3296.7999999999997</v>
      </c>
      <c r="J126" s="109">
        <v>358.69</v>
      </c>
      <c r="K126" s="83"/>
      <c r="L126" s="83"/>
      <c r="M126" s="84"/>
      <c r="N126" s="107">
        <f t="shared" si="10"/>
        <v>358.69</v>
      </c>
      <c r="O126" s="19">
        <f t="shared" si="11"/>
        <v>2938.1099999999997</v>
      </c>
    </row>
    <row r="127" spans="1:15" s="92" customFormat="1" ht="33.75" customHeight="1" x14ac:dyDescent="0.25">
      <c r="A127" s="174"/>
      <c r="B127" s="239" t="s">
        <v>391</v>
      </c>
      <c r="C127" s="265" t="s">
        <v>204</v>
      </c>
      <c r="D127" s="106">
        <v>290.5</v>
      </c>
      <c r="E127" s="81">
        <v>13</v>
      </c>
      <c r="F127" s="19">
        <f t="shared" si="12"/>
        <v>3776.5</v>
      </c>
      <c r="G127" s="111"/>
      <c r="H127" s="111"/>
      <c r="I127" s="109">
        <f t="shared" si="9"/>
        <v>3776.5</v>
      </c>
      <c r="J127" s="109">
        <v>410.88</v>
      </c>
      <c r="K127" s="83"/>
      <c r="L127" s="83"/>
      <c r="M127" s="84"/>
      <c r="N127" s="107">
        <f t="shared" si="10"/>
        <v>410.88</v>
      </c>
      <c r="O127" s="19">
        <f t="shared" si="11"/>
        <v>3365.62</v>
      </c>
    </row>
    <row r="128" spans="1:15" s="92" customFormat="1" ht="33.75" customHeight="1" x14ac:dyDescent="0.25">
      <c r="A128" s="174"/>
      <c r="B128" s="237" t="s">
        <v>76</v>
      </c>
      <c r="C128" s="265" t="s">
        <v>53</v>
      </c>
      <c r="D128" s="106">
        <v>206</v>
      </c>
      <c r="E128" s="81"/>
      <c r="F128" s="19">
        <f t="shared" si="12"/>
        <v>0</v>
      </c>
      <c r="G128" s="111"/>
      <c r="H128" s="111"/>
      <c r="I128" s="109">
        <f t="shared" si="9"/>
        <v>0</v>
      </c>
      <c r="J128" s="109"/>
      <c r="K128" s="83"/>
      <c r="L128" s="83"/>
      <c r="M128" s="84"/>
      <c r="N128" s="107">
        <f t="shared" si="10"/>
        <v>0</v>
      </c>
      <c r="O128" s="19">
        <f t="shared" si="11"/>
        <v>0</v>
      </c>
    </row>
    <row r="129" spans="1:15" s="92" customFormat="1" ht="33.75" customHeight="1" x14ac:dyDescent="0.25">
      <c r="A129" s="174"/>
      <c r="B129" s="237"/>
      <c r="C129" s="265" t="s">
        <v>53</v>
      </c>
      <c r="D129" s="106">
        <v>206</v>
      </c>
      <c r="E129" s="81"/>
      <c r="F129" s="19">
        <f t="shared" si="12"/>
        <v>0</v>
      </c>
      <c r="G129" s="111"/>
      <c r="H129" s="111"/>
      <c r="I129" s="109">
        <f t="shared" si="9"/>
        <v>0</v>
      </c>
      <c r="J129" s="109"/>
      <c r="K129" s="83"/>
      <c r="L129" s="83"/>
      <c r="M129" s="84"/>
      <c r="N129" s="107">
        <f t="shared" si="10"/>
        <v>0</v>
      </c>
      <c r="O129" s="19">
        <f t="shared" si="11"/>
        <v>0</v>
      </c>
    </row>
    <row r="130" spans="1:15" s="92" customFormat="1" ht="33.75" customHeight="1" x14ac:dyDescent="0.25">
      <c r="A130" s="174"/>
      <c r="B130" s="238" t="s">
        <v>20</v>
      </c>
      <c r="C130" s="265" t="s">
        <v>205</v>
      </c>
      <c r="D130" s="106">
        <v>444.8</v>
      </c>
      <c r="E130" s="81">
        <v>13</v>
      </c>
      <c r="F130" s="19">
        <f t="shared" si="12"/>
        <v>5782.4000000000005</v>
      </c>
      <c r="G130" s="111"/>
      <c r="H130" s="111"/>
      <c r="I130" s="109">
        <f t="shared" si="9"/>
        <v>5782.4000000000005</v>
      </c>
      <c r="J130" s="109">
        <v>1219.6500000000001</v>
      </c>
      <c r="K130" s="83"/>
      <c r="L130" s="83"/>
      <c r="M130" s="84"/>
      <c r="N130" s="107">
        <f t="shared" si="10"/>
        <v>1219.6500000000001</v>
      </c>
      <c r="O130" s="19">
        <f t="shared" si="11"/>
        <v>4562.75</v>
      </c>
    </row>
    <row r="131" spans="1:15" s="92" customFormat="1" ht="33.75" customHeight="1" x14ac:dyDescent="0.25">
      <c r="A131" s="174"/>
      <c r="B131" s="238" t="s">
        <v>21</v>
      </c>
      <c r="C131" s="265" t="s">
        <v>53</v>
      </c>
      <c r="D131" s="106">
        <v>405.6</v>
      </c>
      <c r="E131" s="81"/>
      <c r="F131" s="19">
        <f t="shared" si="12"/>
        <v>0</v>
      </c>
      <c r="G131" s="111"/>
      <c r="H131" s="111"/>
      <c r="I131" s="109">
        <f t="shared" si="9"/>
        <v>0</v>
      </c>
      <c r="J131" s="109"/>
      <c r="K131" s="83"/>
      <c r="L131" s="83"/>
      <c r="M131" s="84"/>
      <c r="N131" s="107">
        <f t="shared" si="10"/>
        <v>0</v>
      </c>
      <c r="O131" s="19">
        <f t="shared" si="11"/>
        <v>0</v>
      </c>
    </row>
    <row r="132" spans="1:15" s="92" customFormat="1" ht="33.75" customHeight="1" x14ac:dyDescent="0.25">
      <c r="A132" s="174"/>
      <c r="B132" s="238" t="s">
        <v>22</v>
      </c>
      <c r="C132" s="265" t="s">
        <v>206</v>
      </c>
      <c r="D132" s="106">
        <v>405.9</v>
      </c>
      <c r="E132" s="81">
        <v>13</v>
      </c>
      <c r="F132" s="19">
        <f t="shared" si="12"/>
        <v>5276.7</v>
      </c>
      <c r="G132" s="111"/>
      <c r="H132" s="111"/>
      <c r="I132" s="109">
        <f t="shared" si="9"/>
        <v>5276.7</v>
      </c>
      <c r="J132" s="109">
        <v>945.58</v>
      </c>
      <c r="K132" s="83"/>
      <c r="L132" s="83"/>
      <c r="M132" s="84"/>
      <c r="N132" s="107">
        <f t="shared" si="10"/>
        <v>945.58</v>
      </c>
      <c r="O132" s="19">
        <f t="shared" si="11"/>
        <v>4331.12</v>
      </c>
    </row>
    <row r="133" spans="1:15" s="92" customFormat="1" ht="33.75" customHeight="1" x14ac:dyDescent="0.25">
      <c r="A133" s="174"/>
      <c r="B133" s="238" t="s">
        <v>28</v>
      </c>
      <c r="C133" s="265" t="s">
        <v>207</v>
      </c>
      <c r="D133" s="106">
        <v>444.8</v>
      </c>
      <c r="E133" s="81">
        <v>13</v>
      </c>
      <c r="F133" s="19">
        <f t="shared" si="12"/>
        <v>5782.4000000000005</v>
      </c>
      <c r="G133" s="111"/>
      <c r="H133" s="111"/>
      <c r="I133" s="109">
        <f t="shared" si="9"/>
        <v>5782.4000000000005</v>
      </c>
      <c r="J133" s="109">
        <v>1219.6500000000001</v>
      </c>
      <c r="K133" s="83"/>
      <c r="L133" s="83"/>
      <c r="M133" s="84"/>
      <c r="N133" s="107">
        <f t="shared" si="10"/>
        <v>1219.6500000000001</v>
      </c>
      <c r="O133" s="19">
        <f t="shared" si="11"/>
        <v>4562.75</v>
      </c>
    </row>
    <row r="134" spans="1:15" s="92" customFormat="1" ht="33.75" customHeight="1" x14ac:dyDescent="0.25">
      <c r="A134" s="174"/>
      <c r="B134" s="238" t="s">
        <v>78</v>
      </c>
      <c r="C134" s="265" t="s">
        <v>314</v>
      </c>
      <c r="D134" s="106">
        <v>454.6</v>
      </c>
      <c r="E134" s="81">
        <v>13</v>
      </c>
      <c r="F134" s="19">
        <f t="shared" si="12"/>
        <v>5909.8</v>
      </c>
      <c r="G134" s="111"/>
      <c r="H134" s="111"/>
      <c r="I134" s="109">
        <f t="shared" si="9"/>
        <v>5909.8</v>
      </c>
      <c r="J134" s="109">
        <v>1262.33</v>
      </c>
      <c r="K134" s="83"/>
      <c r="L134" s="83"/>
      <c r="M134" s="84"/>
      <c r="N134" s="107">
        <f t="shared" si="10"/>
        <v>1262.33</v>
      </c>
      <c r="O134" s="19">
        <f t="shared" si="11"/>
        <v>4647.47</v>
      </c>
    </row>
    <row r="135" spans="1:15" s="92" customFormat="1" ht="33.75" customHeight="1" x14ac:dyDescent="0.25">
      <c r="A135" s="178" t="s">
        <v>74</v>
      </c>
      <c r="B135" s="238" t="s">
        <v>79</v>
      </c>
      <c r="C135" s="266" t="s">
        <v>208</v>
      </c>
      <c r="D135" s="106">
        <v>380.6</v>
      </c>
      <c r="E135" s="81">
        <v>13</v>
      </c>
      <c r="F135" s="19">
        <f t="shared" si="12"/>
        <v>4947.8</v>
      </c>
      <c r="G135" s="111"/>
      <c r="H135" s="111"/>
      <c r="I135" s="109">
        <f t="shared" si="9"/>
        <v>4947.8</v>
      </c>
      <c r="J135" s="109">
        <v>886.6</v>
      </c>
      <c r="K135" s="83"/>
      <c r="L135" s="83"/>
      <c r="M135" s="84"/>
      <c r="N135" s="107">
        <f t="shared" si="10"/>
        <v>886.6</v>
      </c>
      <c r="O135" s="19">
        <f t="shared" si="11"/>
        <v>4061.2000000000003</v>
      </c>
    </row>
    <row r="136" spans="1:15" s="92" customFormat="1" ht="33.75" customHeight="1" x14ac:dyDescent="0.25">
      <c r="A136" s="179"/>
      <c r="B136" s="238" t="s">
        <v>77</v>
      </c>
      <c r="C136" s="265" t="s">
        <v>53</v>
      </c>
      <c r="D136" s="106">
        <v>336.9</v>
      </c>
      <c r="E136" s="81"/>
      <c r="F136" s="19">
        <f t="shared" si="12"/>
        <v>0</v>
      </c>
      <c r="G136" s="111"/>
      <c r="H136" s="111"/>
      <c r="I136" s="109">
        <f t="shared" si="9"/>
        <v>0</v>
      </c>
      <c r="J136" s="109"/>
      <c r="K136" s="83"/>
      <c r="L136" s="83"/>
      <c r="M136" s="84"/>
      <c r="N136" s="107">
        <f t="shared" si="10"/>
        <v>0</v>
      </c>
      <c r="O136" s="19">
        <f t="shared" si="11"/>
        <v>0</v>
      </c>
    </row>
    <row r="137" spans="1:15" s="92" customFormat="1" ht="33.75" customHeight="1" x14ac:dyDescent="0.25">
      <c r="A137" s="173" t="s">
        <v>80</v>
      </c>
      <c r="B137" s="232" t="s">
        <v>118</v>
      </c>
      <c r="C137" s="265" t="s">
        <v>53</v>
      </c>
      <c r="D137" s="106">
        <v>423</v>
      </c>
      <c r="E137" s="81"/>
      <c r="F137" s="19">
        <f t="shared" si="12"/>
        <v>0</v>
      </c>
      <c r="G137" s="111"/>
      <c r="H137" s="111"/>
      <c r="I137" s="109">
        <f t="shared" si="9"/>
        <v>0</v>
      </c>
      <c r="J137" s="109"/>
      <c r="K137" s="83"/>
      <c r="L137" s="83"/>
      <c r="M137" s="84"/>
      <c r="N137" s="107">
        <f t="shared" si="10"/>
        <v>0</v>
      </c>
      <c r="O137" s="19">
        <f t="shared" si="11"/>
        <v>0</v>
      </c>
    </row>
    <row r="138" spans="1:15" s="92" customFormat="1" ht="33.75" customHeight="1" x14ac:dyDescent="0.25">
      <c r="A138" s="174"/>
      <c r="B138" s="238" t="s">
        <v>137</v>
      </c>
      <c r="C138" s="265" t="s">
        <v>209</v>
      </c>
      <c r="D138" s="106">
        <v>400</v>
      </c>
      <c r="E138" s="81">
        <v>13</v>
      </c>
      <c r="F138" s="19">
        <f t="shared" si="12"/>
        <v>5200</v>
      </c>
      <c r="G138" s="111"/>
      <c r="H138" s="111"/>
      <c r="I138" s="109">
        <f t="shared" si="9"/>
        <v>5200</v>
      </c>
      <c r="J138" s="109">
        <v>931.84</v>
      </c>
      <c r="K138" s="83"/>
      <c r="L138" s="83"/>
      <c r="M138" s="84"/>
      <c r="N138" s="107">
        <f t="shared" si="10"/>
        <v>931.84</v>
      </c>
      <c r="O138" s="157">
        <f t="shared" si="11"/>
        <v>4268.16</v>
      </c>
    </row>
    <row r="139" spans="1:15" s="92" customFormat="1" ht="33.75" customHeight="1" x14ac:dyDescent="0.25">
      <c r="A139" s="174"/>
      <c r="B139" s="238" t="s">
        <v>392</v>
      </c>
      <c r="C139" s="265" t="s">
        <v>210</v>
      </c>
      <c r="D139" s="106">
        <v>405.9</v>
      </c>
      <c r="E139" s="81">
        <v>13</v>
      </c>
      <c r="F139" s="19">
        <f t="shared" si="12"/>
        <v>5276.7</v>
      </c>
      <c r="G139" s="111"/>
      <c r="H139" s="111"/>
      <c r="I139" s="109">
        <f t="shared" si="9"/>
        <v>5276.7</v>
      </c>
      <c r="J139" s="109">
        <v>945.58</v>
      </c>
      <c r="K139" s="83"/>
      <c r="L139" s="83"/>
      <c r="M139" s="84"/>
      <c r="N139" s="107">
        <f t="shared" si="10"/>
        <v>945.58</v>
      </c>
      <c r="O139" s="19">
        <f t="shared" si="11"/>
        <v>4331.12</v>
      </c>
    </row>
    <row r="140" spans="1:15" s="92" customFormat="1" ht="33.75" customHeight="1" x14ac:dyDescent="0.25">
      <c r="A140" s="174"/>
      <c r="B140" s="232" t="s">
        <v>393</v>
      </c>
      <c r="C140" s="265" t="s">
        <v>211</v>
      </c>
      <c r="D140" s="106">
        <v>238.7</v>
      </c>
      <c r="E140" s="81">
        <v>13</v>
      </c>
      <c r="F140" s="19">
        <f t="shared" si="12"/>
        <v>3103.1</v>
      </c>
      <c r="G140" s="111"/>
      <c r="H140" s="111"/>
      <c r="I140" s="109">
        <f t="shared" si="9"/>
        <v>3103.1</v>
      </c>
      <c r="J140" s="109">
        <v>337.62</v>
      </c>
      <c r="K140" s="83"/>
      <c r="L140" s="83"/>
      <c r="M140" s="84"/>
      <c r="N140" s="107">
        <f t="shared" si="10"/>
        <v>337.62</v>
      </c>
      <c r="O140" s="157">
        <f t="shared" si="11"/>
        <v>2765.48</v>
      </c>
    </row>
    <row r="141" spans="1:15" s="92" customFormat="1" ht="33.75" customHeight="1" x14ac:dyDescent="0.25">
      <c r="A141" s="174"/>
      <c r="B141" s="238" t="s">
        <v>394</v>
      </c>
      <c r="C141" s="265" t="s">
        <v>53</v>
      </c>
      <c r="D141" s="106">
        <v>233.4</v>
      </c>
      <c r="E141" s="81"/>
      <c r="F141" s="19">
        <f t="shared" si="12"/>
        <v>0</v>
      </c>
      <c r="G141" s="111"/>
      <c r="H141" s="111"/>
      <c r="I141" s="109">
        <f t="shared" si="9"/>
        <v>0</v>
      </c>
      <c r="J141" s="109"/>
      <c r="K141" s="83"/>
      <c r="L141" s="83"/>
      <c r="M141" s="84"/>
      <c r="N141" s="107">
        <f t="shared" si="10"/>
        <v>0</v>
      </c>
      <c r="O141" s="19">
        <f t="shared" si="11"/>
        <v>0</v>
      </c>
    </row>
    <row r="142" spans="1:15" s="92" customFormat="1" ht="33.75" customHeight="1" x14ac:dyDescent="0.25">
      <c r="A142" s="174"/>
      <c r="B142" s="238" t="s">
        <v>106</v>
      </c>
      <c r="C142" s="265" t="s">
        <v>670</v>
      </c>
      <c r="D142" s="106">
        <v>288.39999999999998</v>
      </c>
      <c r="E142" s="81">
        <v>13</v>
      </c>
      <c r="F142" s="19">
        <f t="shared" si="12"/>
        <v>3749.2</v>
      </c>
      <c r="G142" s="111"/>
      <c r="H142" s="111"/>
      <c r="I142" s="109">
        <f t="shared" si="9"/>
        <v>3749.2</v>
      </c>
      <c r="J142" s="109">
        <v>407.91</v>
      </c>
      <c r="K142" s="83"/>
      <c r="L142" s="83"/>
      <c r="M142" s="84"/>
      <c r="N142" s="107">
        <f t="shared" si="10"/>
        <v>407.91</v>
      </c>
      <c r="O142" s="19">
        <f t="shared" si="11"/>
        <v>3341.29</v>
      </c>
    </row>
    <row r="143" spans="1:15" s="92" customFormat="1" ht="33.75" customHeight="1" x14ac:dyDescent="0.25">
      <c r="A143" s="174"/>
      <c r="B143" s="237" t="s">
        <v>107</v>
      </c>
      <c r="C143" s="265" t="s">
        <v>212</v>
      </c>
      <c r="D143" s="106">
        <v>253.6</v>
      </c>
      <c r="E143" s="81">
        <v>13</v>
      </c>
      <c r="F143" s="19">
        <f t="shared" si="12"/>
        <v>3296.7999999999997</v>
      </c>
      <c r="G143" s="111"/>
      <c r="H143" s="111"/>
      <c r="I143" s="109">
        <f t="shared" si="9"/>
        <v>3296.7999999999997</v>
      </c>
      <c r="J143" s="109">
        <v>358.69</v>
      </c>
      <c r="K143" s="83"/>
      <c r="L143" s="83"/>
      <c r="M143" s="84"/>
      <c r="N143" s="107">
        <f t="shared" si="10"/>
        <v>358.69</v>
      </c>
      <c r="O143" s="19">
        <f t="shared" si="11"/>
        <v>2938.1099999999997</v>
      </c>
    </row>
    <row r="144" spans="1:15" s="92" customFormat="1" ht="33.75" customHeight="1" x14ac:dyDescent="0.25">
      <c r="A144" s="174"/>
      <c r="B144" s="237"/>
      <c r="C144" s="265" t="s">
        <v>213</v>
      </c>
      <c r="D144" s="106">
        <v>253.6</v>
      </c>
      <c r="E144" s="81">
        <v>13</v>
      </c>
      <c r="F144" s="19">
        <f t="shared" si="12"/>
        <v>3296.7999999999997</v>
      </c>
      <c r="G144" s="111"/>
      <c r="H144" s="111"/>
      <c r="I144" s="109">
        <f t="shared" si="9"/>
        <v>3296.7999999999997</v>
      </c>
      <c r="J144" s="109">
        <v>358.69</v>
      </c>
      <c r="K144" s="83"/>
      <c r="L144" s="83"/>
      <c r="M144" s="84"/>
      <c r="N144" s="107">
        <f t="shared" si="10"/>
        <v>358.69</v>
      </c>
      <c r="O144" s="19">
        <f t="shared" si="11"/>
        <v>2938.1099999999997</v>
      </c>
    </row>
    <row r="145" spans="1:15" s="92" customFormat="1" ht="33.75" customHeight="1" x14ac:dyDescent="0.25">
      <c r="A145" s="174"/>
      <c r="B145" s="237" t="s">
        <v>119</v>
      </c>
      <c r="C145" s="265" t="s">
        <v>214</v>
      </c>
      <c r="D145" s="106">
        <v>225.9</v>
      </c>
      <c r="E145" s="81">
        <v>13</v>
      </c>
      <c r="F145" s="19">
        <f t="shared" si="12"/>
        <v>2936.7000000000003</v>
      </c>
      <c r="G145" s="111"/>
      <c r="H145" s="111"/>
      <c r="I145" s="109">
        <f t="shared" si="9"/>
        <v>2936.7000000000003</v>
      </c>
      <c r="J145" s="109">
        <v>319.51</v>
      </c>
      <c r="K145" s="83"/>
      <c r="L145" s="83"/>
      <c r="M145" s="84"/>
      <c r="N145" s="107">
        <f t="shared" si="10"/>
        <v>319.51</v>
      </c>
      <c r="O145" s="19">
        <f t="shared" si="11"/>
        <v>2617.1900000000005</v>
      </c>
    </row>
    <row r="146" spans="1:15" s="92" customFormat="1" ht="33.75" customHeight="1" x14ac:dyDescent="0.25">
      <c r="A146" s="174"/>
      <c r="B146" s="237"/>
      <c r="C146" s="265" t="s">
        <v>53</v>
      </c>
      <c r="D146" s="106">
        <v>225.9</v>
      </c>
      <c r="E146" s="81"/>
      <c r="F146" s="19"/>
      <c r="G146" s="111"/>
      <c r="H146" s="111"/>
      <c r="I146" s="109">
        <f t="shared" si="9"/>
        <v>0</v>
      </c>
      <c r="J146" s="109"/>
      <c r="K146" s="83"/>
      <c r="L146" s="83"/>
      <c r="M146" s="84"/>
      <c r="N146" s="107">
        <f t="shared" si="10"/>
        <v>0</v>
      </c>
      <c r="O146" s="19">
        <f t="shared" si="11"/>
        <v>0</v>
      </c>
    </row>
    <row r="147" spans="1:15" s="92" customFormat="1" ht="33.75" customHeight="1" x14ac:dyDescent="0.25">
      <c r="A147" s="174"/>
      <c r="B147" s="238" t="s">
        <v>395</v>
      </c>
      <c r="C147" s="265" t="s">
        <v>215</v>
      </c>
      <c r="D147" s="106">
        <v>211</v>
      </c>
      <c r="E147" s="81">
        <v>13</v>
      </c>
      <c r="F147" s="19">
        <f t="shared" si="12"/>
        <v>2743</v>
      </c>
      <c r="G147" s="111"/>
      <c r="H147" s="111"/>
      <c r="I147" s="109">
        <f t="shared" si="9"/>
        <v>2743</v>
      </c>
      <c r="J147" s="109">
        <v>298.44</v>
      </c>
      <c r="K147" s="83"/>
      <c r="L147" s="83"/>
      <c r="M147" s="84"/>
      <c r="N147" s="107">
        <f t="shared" si="10"/>
        <v>298.44</v>
      </c>
      <c r="O147" s="19">
        <f t="shared" si="11"/>
        <v>2444.56</v>
      </c>
    </row>
    <row r="148" spans="1:15" s="92" customFormat="1" ht="33.75" customHeight="1" x14ac:dyDescent="0.25">
      <c r="A148" s="174"/>
      <c r="B148" s="238" t="s">
        <v>396</v>
      </c>
      <c r="C148" s="265" t="s">
        <v>216</v>
      </c>
      <c r="D148" s="106">
        <v>185.6</v>
      </c>
      <c r="E148" s="81">
        <v>13</v>
      </c>
      <c r="F148" s="19">
        <f t="shared" si="12"/>
        <v>2412.7999999999997</v>
      </c>
      <c r="G148" s="111"/>
      <c r="H148" s="111"/>
      <c r="I148" s="109">
        <f t="shared" ref="I148:I211" si="13">+F148+G148+H148</f>
        <v>2412.7999999999997</v>
      </c>
      <c r="J148" s="109">
        <v>262.51</v>
      </c>
      <c r="K148" s="83"/>
      <c r="L148" s="83"/>
      <c r="M148" s="84"/>
      <c r="N148" s="107">
        <f t="shared" ref="N148:N211" si="14">+J148+K148+L148+M148</f>
        <v>262.51</v>
      </c>
      <c r="O148" s="19">
        <f t="shared" ref="O148:O211" si="15">+I148-N148</f>
        <v>2150.29</v>
      </c>
    </row>
    <row r="149" spans="1:15" s="92" customFormat="1" ht="33.75" customHeight="1" x14ac:dyDescent="0.25">
      <c r="A149" s="174"/>
      <c r="B149" s="238" t="s">
        <v>81</v>
      </c>
      <c r="C149" s="265" t="s">
        <v>217</v>
      </c>
      <c r="D149" s="106">
        <v>269.2</v>
      </c>
      <c r="E149" s="81">
        <v>13</v>
      </c>
      <c r="F149" s="19">
        <f t="shared" si="12"/>
        <v>3499.6</v>
      </c>
      <c r="G149" s="111"/>
      <c r="H149" s="111"/>
      <c r="I149" s="109">
        <f t="shared" si="13"/>
        <v>3499.6</v>
      </c>
      <c r="J149" s="109">
        <v>380.76</v>
      </c>
      <c r="K149" s="83"/>
      <c r="L149" s="83"/>
      <c r="M149" s="84"/>
      <c r="N149" s="107">
        <f t="shared" si="14"/>
        <v>380.76</v>
      </c>
      <c r="O149" s="19">
        <f t="shared" si="15"/>
        <v>3118.84</v>
      </c>
    </row>
    <row r="150" spans="1:15" s="92" customFormat="1" ht="33.75" customHeight="1" x14ac:dyDescent="0.25">
      <c r="A150" s="174"/>
      <c r="B150" s="241" t="s">
        <v>82</v>
      </c>
      <c r="C150" s="265" t="s">
        <v>595</v>
      </c>
      <c r="D150" s="106">
        <v>223.2</v>
      </c>
      <c r="E150" s="81">
        <v>13</v>
      </c>
      <c r="F150" s="19">
        <f t="shared" si="12"/>
        <v>2901.6</v>
      </c>
      <c r="G150" s="111"/>
      <c r="H150" s="111"/>
      <c r="I150" s="109">
        <f t="shared" si="13"/>
        <v>2901.6</v>
      </c>
      <c r="J150" s="109">
        <v>315.69</v>
      </c>
      <c r="K150" s="83"/>
      <c r="L150" s="83"/>
      <c r="M150" s="84"/>
      <c r="N150" s="107">
        <f t="shared" si="14"/>
        <v>315.69</v>
      </c>
      <c r="O150" s="19">
        <f t="shared" si="15"/>
        <v>2585.91</v>
      </c>
    </row>
    <row r="151" spans="1:15" s="92" customFormat="1" ht="33.75" customHeight="1" x14ac:dyDescent="0.25">
      <c r="A151" s="174"/>
      <c r="B151" s="241"/>
      <c r="C151" s="266" t="s">
        <v>218</v>
      </c>
      <c r="D151" s="106">
        <v>223.2</v>
      </c>
      <c r="E151" s="81">
        <v>13</v>
      </c>
      <c r="F151" s="19">
        <f t="shared" si="12"/>
        <v>2901.6</v>
      </c>
      <c r="G151" s="111"/>
      <c r="H151" s="111"/>
      <c r="I151" s="109">
        <f t="shared" si="13"/>
        <v>2901.6</v>
      </c>
      <c r="J151" s="109">
        <v>315.69</v>
      </c>
      <c r="K151" s="83"/>
      <c r="L151" s="83"/>
      <c r="M151" s="84"/>
      <c r="N151" s="107">
        <f t="shared" si="14"/>
        <v>315.69</v>
      </c>
      <c r="O151" s="19">
        <f t="shared" si="15"/>
        <v>2585.91</v>
      </c>
    </row>
    <row r="152" spans="1:15" s="92" customFormat="1" ht="33.75" customHeight="1" x14ac:dyDescent="0.25">
      <c r="A152" s="174" t="s">
        <v>80</v>
      </c>
      <c r="B152" s="241"/>
      <c r="C152" s="266" t="s">
        <v>316</v>
      </c>
      <c r="D152" s="106">
        <v>223.2</v>
      </c>
      <c r="E152" s="81">
        <v>13</v>
      </c>
      <c r="F152" s="19">
        <f>+D152*E152</f>
        <v>2901.6</v>
      </c>
      <c r="G152" s="111"/>
      <c r="H152" s="111"/>
      <c r="I152" s="109">
        <f t="shared" si="13"/>
        <v>2901.6</v>
      </c>
      <c r="J152" s="109">
        <v>315.69</v>
      </c>
      <c r="K152" s="83"/>
      <c r="L152" s="83"/>
      <c r="M152" s="84"/>
      <c r="N152" s="107">
        <f t="shared" si="14"/>
        <v>315.69</v>
      </c>
      <c r="O152" s="19">
        <f t="shared" si="15"/>
        <v>2585.91</v>
      </c>
    </row>
    <row r="153" spans="1:15" s="92" customFormat="1" ht="33.75" customHeight="1" x14ac:dyDescent="0.25">
      <c r="A153" s="174"/>
      <c r="B153" s="241"/>
      <c r="C153" s="265" t="s">
        <v>219</v>
      </c>
      <c r="D153" s="106">
        <v>223.2</v>
      </c>
      <c r="E153" s="81">
        <v>13</v>
      </c>
      <c r="F153" s="19">
        <f t="shared" si="12"/>
        <v>2901.6</v>
      </c>
      <c r="G153" s="111"/>
      <c r="H153" s="111"/>
      <c r="I153" s="109">
        <f t="shared" si="13"/>
        <v>2901.6</v>
      </c>
      <c r="J153" s="109">
        <v>315.69</v>
      </c>
      <c r="K153" s="83"/>
      <c r="L153" s="83"/>
      <c r="M153" s="84"/>
      <c r="N153" s="107">
        <f t="shared" si="14"/>
        <v>315.69</v>
      </c>
      <c r="O153" s="19">
        <f t="shared" si="15"/>
        <v>2585.91</v>
      </c>
    </row>
    <row r="154" spans="1:15" s="92" customFormat="1" ht="33.75" customHeight="1" x14ac:dyDescent="0.25">
      <c r="A154" s="174"/>
      <c r="B154" s="232" t="s">
        <v>120</v>
      </c>
      <c r="C154" s="265" t="s">
        <v>220</v>
      </c>
      <c r="D154" s="106">
        <v>210.8</v>
      </c>
      <c r="E154" s="81">
        <v>13</v>
      </c>
      <c r="F154" s="19">
        <f>+D154*E154</f>
        <v>2740.4</v>
      </c>
      <c r="G154" s="111"/>
      <c r="H154" s="111"/>
      <c r="I154" s="109">
        <f t="shared" si="13"/>
        <v>2740.4</v>
      </c>
      <c r="J154" s="109">
        <v>298.16000000000003</v>
      </c>
      <c r="K154" s="83"/>
      <c r="L154" s="83"/>
      <c r="M154" s="84"/>
      <c r="N154" s="107">
        <f t="shared" si="14"/>
        <v>298.16000000000003</v>
      </c>
      <c r="O154" s="19">
        <f t="shared" si="15"/>
        <v>2442.2400000000002</v>
      </c>
    </row>
    <row r="155" spans="1:15" s="92" customFormat="1" ht="33.75" customHeight="1" x14ac:dyDescent="0.25">
      <c r="A155" s="174"/>
      <c r="B155" s="232" t="s">
        <v>121</v>
      </c>
      <c r="C155" s="265" t="s">
        <v>221</v>
      </c>
      <c r="D155" s="106">
        <v>197.7</v>
      </c>
      <c r="E155" s="81">
        <v>13</v>
      </c>
      <c r="F155" s="19">
        <f>+D155*E155</f>
        <v>2570.1</v>
      </c>
      <c r="G155" s="111"/>
      <c r="H155" s="111"/>
      <c r="I155" s="109">
        <f t="shared" si="13"/>
        <v>2570.1</v>
      </c>
      <c r="J155" s="109">
        <v>279.63</v>
      </c>
      <c r="K155" s="83"/>
      <c r="L155" s="83"/>
      <c r="M155" s="84"/>
      <c r="N155" s="107">
        <f t="shared" si="14"/>
        <v>279.63</v>
      </c>
      <c r="O155" s="19">
        <f t="shared" si="15"/>
        <v>2290.4699999999998</v>
      </c>
    </row>
    <row r="156" spans="1:15" s="92" customFormat="1" ht="33.75" customHeight="1" x14ac:dyDescent="0.25">
      <c r="A156" s="174"/>
      <c r="B156" s="241" t="s">
        <v>125</v>
      </c>
      <c r="C156" s="266" t="s">
        <v>222</v>
      </c>
      <c r="D156" s="106">
        <v>177.5</v>
      </c>
      <c r="E156" s="81">
        <v>13</v>
      </c>
      <c r="F156" s="19">
        <f>+D156*E156</f>
        <v>2307.5</v>
      </c>
      <c r="G156" s="111"/>
      <c r="H156" s="111"/>
      <c r="I156" s="109">
        <f t="shared" si="13"/>
        <v>2307.5</v>
      </c>
      <c r="J156" s="109">
        <v>172.49</v>
      </c>
      <c r="K156" s="83"/>
      <c r="L156" s="83"/>
      <c r="M156" s="84"/>
      <c r="N156" s="107">
        <f t="shared" si="14"/>
        <v>172.49</v>
      </c>
      <c r="O156" s="19">
        <f t="shared" si="15"/>
        <v>2135.0100000000002</v>
      </c>
    </row>
    <row r="157" spans="1:15" s="92" customFormat="1" ht="33.75" customHeight="1" x14ac:dyDescent="0.25">
      <c r="A157" s="174"/>
      <c r="B157" s="241"/>
      <c r="C157" s="265" t="s">
        <v>223</v>
      </c>
      <c r="D157" s="106">
        <v>177.5</v>
      </c>
      <c r="E157" s="81">
        <v>13</v>
      </c>
      <c r="F157" s="19">
        <f>+D157*E157</f>
        <v>2307.5</v>
      </c>
      <c r="G157" s="111"/>
      <c r="H157" s="111"/>
      <c r="I157" s="109">
        <f t="shared" si="13"/>
        <v>2307.5</v>
      </c>
      <c r="J157" s="109">
        <v>172.49</v>
      </c>
      <c r="K157" s="83"/>
      <c r="L157" s="83"/>
      <c r="M157" s="84"/>
      <c r="N157" s="107">
        <f t="shared" si="14"/>
        <v>172.49</v>
      </c>
      <c r="O157" s="19">
        <f>+I157-N157</f>
        <v>2135.0100000000002</v>
      </c>
    </row>
    <row r="158" spans="1:15" s="92" customFormat="1" ht="33.75" customHeight="1" x14ac:dyDescent="0.25">
      <c r="A158" s="174"/>
      <c r="B158" s="232" t="s">
        <v>317</v>
      </c>
      <c r="C158" s="271" t="s">
        <v>496</v>
      </c>
      <c r="D158" s="106">
        <v>162.6</v>
      </c>
      <c r="E158" s="81">
        <v>13</v>
      </c>
      <c r="F158" s="19">
        <f>+D158*E158</f>
        <v>2113.7999999999997</v>
      </c>
      <c r="G158" s="111"/>
      <c r="H158" s="111"/>
      <c r="I158" s="109">
        <f t="shared" si="13"/>
        <v>2113.7999999999997</v>
      </c>
      <c r="J158" s="109">
        <v>135.28</v>
      </c>
      <c r="K158" s="83"/>
      <c r="L158" s="83"/>
      <c r="M158" s="84"/>
      <c r="N158" s="107">
        <f t="shared" si="14"/>
        <v>135.28</v>
      </c>
      <c r="O158" s="19">
        <f t="shared" si="15"/>
        <v>1978.5199999999998</v>
      </c>
    </row>
    <row r="159" spans="1:15" s="92" customFormat="1" ht="33.75" customHeight="1" x14ac:dyDescent="0.25">
      <c r="A159" s="174"/>
      <c r="B159" s="238" t="s">
        <v>83</v>
      </c>
      <c r="C159" s="265" t="s">
        <v>224</v>
      </c>
      <c r="D159" s="106">
        <v>335.4</v>
      </c>
      <c r="E159" s="81">
        <v>13</v>
      </c>
      <c r="F159" s="19">
        <f t="shared" ref="F159:F213" si="16">+D159*E159</f>
        <v>4360.2</v>
      </c>
      <c r="G159" s="111"/>
      <c r="H159" s="111"/>
      <c r="I159" s="109">
        <f t="shared" si="13"/>
        <v>4360.2</v>
      </c>
      <c r="J159" s="109">
        <v>697.63</v>
      </c>
      <c r="K159" s="83"/>
      <c r="L159" s="83"/>
      <c r="M159" s="84"/>
      <c r="N159" s="107">
        <f t="shared" si="14"/>
        <v>697.63</v>
      </c>
      <c r="O159" s="19">
        <f t="shared" si="15"/>
        <v>3662.5699999999997</v>
      </c>
    </row>
    <row r="160" spans="1:15" s="92" customFormat="1" ht="33.75" customHeight="1" x14ac:dyDescent="0.25">
      <c r="A160" s="174"/>
      <c r="B160" s="238" t="s">
        <v>84</v>
      </c>
      <c r="C160" s="265" t="s">
        <v>225</v>
      </c>
      <c r="D160" s="106">
        <v>202.2</v>
      </c>
      <c r="E160" s="81">
        <v>13</v>
      </c>
      <c r="F160" s="19">
        <f t="shared" si="16"/>
        <v>2628.6</v>
      </c>
      <c r="G160" s="111"/>
      <c r="H160" s="111"/>
      <c r="I160" s="109">
        <f t="shared" si="13"/>
        <v>2628.6</v>
      </c>
      <c r="J160" s="109">
        <v>285.99</v>
      </c>
      <c r="K160" s="83"/>
      <c r="L160" s="83"/>
      <c r="M160" s="84"/>
      <c r="N160" s="107">
        <f t="shared" si="14"/>
        <v>285.99</v>
      </c>
      <c r="O160" s="19">
        <f t="shared" si="15"/>
        <v>2342.6099999999997</v>
      </c>
    </row>
    <row r="161" spans="1:15" s="92" customFormat="1" ht="33.75" customHeight="1" x14ac:dyDescent="0.25">
      <c r="A161" s="174"/>
      <c r="B161" s="239" t="s">
        <v>138</v>
      </c>
      <c r="C161" s="265" t="s">
        <v>604</v>
      </c>
      <c r="D161" s="106">
        <v>648</v>
      </c>
      <c r="E161" s="81">
        <v>13</v>
      </c>
      <c r="F161" s="19">
        <f t="shared" si="16"/>
        <v>8424</v>
      </c>
      <c r="G161" s="111"/>
      <c r="H161" s="111"/>
      <c r="I161" s="109">
        <f t="shared" si="13"/>
        <v>8424</v>
      </c>
      <c r="J161" s="109">
        <v>1225.08</v>
      </c>
      <c r="K161" s="83"/>
      <c r="L161" s="83"/>
      <c r="M161" s="84"/>
      <c r="N161" s="107">
        <f t="shared" si="14"/>
        <v>1225.08</v>
      </c>
      <c r="O161" s="157">
        <f t="shared" si="15"/>
        <v>7198.92</v>
      </c>
    </row>
    <row r="162" spans="1:15" s="92" customFormat="1" ht="33.75" customHeight="1" x14ac:dyDescent="0.25">
      <c r="A162" s="174"/>
      <c r="B162" s="239" t="s">
        <v>397</v>
      </c>
      <c r="C162" s="265" t="s">
        <v>523</v>
      </c>
      <c r="D162" s="106">
        <v>423</v>
      </c>
      <c r="E162" s="81">
        <v>13</v>
      </c>
      <c r="F162" s="19">
        <f t="shared" si="16"/>
        <v>5499</v>
      </c>
      <c r="G162" s="111"/>
      <c r="H162" s="111"/>
      <c r="I162" s="109">
        <f t="shared" si="13"/>
        <v>5499</v>
      </c>
      <c r="J162" s="109">
        <v>985.42</v>
      </c>
      <c r="K162" s="83"/>
      <c r="L162" s="83"/>
      <c r="M162" s="84"/>
      <c r="N162" s="107">
        <f t="shared" si="14"/>
        <v>985.42</v>
      </c>
      <c r="O162" s="157">
        <f t="shared" si="15"/>
        <v>4513.58</v>
      </c>
    </row>
    <row r="163" spans="1:15" s="92" customFormat="1" ht="33.75" customHeight="1" x14ac:dyDescent="0.25">
      <c r="A163" s="174"/>
      <c r="B163" s="237" t="s">
        <v>398</v>
      </c>
      <c r="C163" s="265" t="s">
        <v>226</v>
      </c>
      <c r="D163" s="106">
        <v>233.4</v>
      </c>
      <c r="E163" s="81">
        <v>13</v>
      </c>
      <c r="F163" s="19">
        <f t="shared" si="16"/>
        <v>3034.2000000000003</v>
      </c>
      <c r="G163" s="111"/>
      <c r="H163" s="111"/>
      <c r="I163" s="109">
        <f t="shared" si="13"/>
        <v>3034.2000000000003</v>
      </c>
      <c r="J163" s="109">
        <v>330.12</v>
      </c>
      <c r="K163" s="83"/>
      <c r="L163" s="83"/>
      <c r="M163" s="84"/>
      <c r="N163" s="107">
        <f t="shared" si="14"/>
        <v>330.12</v>
      </c>
      <c r="O163" s="19">
        <f t="shared" si="15"/>
        <v>2704.0800000000004</v>
      </c>
    </row>
    <row r="164" spans="1:15" s="92" customFormat="1" ht="33.75" customHeight="1" x14ac:dyDescent="0.25">
      <c r="A164" s="174"/>
      <c r="B164" s="237"/>
      <c r="C164" s="265" t="s">
        <v>501</v>
      </c>
      <c r="D164" s="106">
        <v>233.4</v>
      </c>
      <c r="E164" s="81">
        <v>13</v>
      </c>
      <c r="F164" s="19">
        <f t="shared" si="16"/>
        <v>3034.2000000000003</v>
      </c>
      <c r="G164" s="111"/>
      <c r="H164" s="111"/>
      <c r="I164" s="109">
        <f t="shared" si="13"/>
        <v>3034.2000000000003</v>
      </c>
      <c r="J164" s="109">
        <v>330.12</v>
      </c>
      <c r="K164" s="83"/>
      <c r="L164" s="83"/>
      <c r="M164" s="84"/>
      <c r="N164" s="107">
        <f t="shared" si="14"/>
        <v>330.12</v>
      </c>
      <c r="O164" s="19">
        <f t="shared" si="15"/>
        <v>2704.0800000000004</v>
      </c>
    </row>
    <row r="165" spans="1:15" s="92" customFormat="1" ht="33.75" customHeight="1" x14ac:dyDescent="0.25">
      <c r="A165" s="174"/>
      <c r="B165" s="237"/>
      <c r="C165" s="265" t="s">
        <v>399</v>
      </c>
      <c r="D165" s="106">
        <v>233.4</v>
      </c>
      <c r="E165" s="81">
        <v>13</v>
      </c>
      <c r="F165" s="19">
        <f t="shared" si="16"/>
        <v>3034.2000000000003</v>
      </c>
      <c r="G165" s="111"/>
      <c r="H165" s="111"/>
      <c r="I165" s="109">
        <f t="shared" si="13"/>
        <v>3034.2000000000003</v>
      </c>
      <c r="J165" s="109">
        <v>330.12</v>
      </c>
      <c r="K165" s="83"/>
      <c r="L165" s="83"/>
      <c r="M165" s="84"/>
      <c r="N165" s="107">
        <f t="shared" si="14"/>
        <v>330.12</v>
      </c>
      <c r="O165" s="19">
        <f t="shared" si="15"/>
        <v>2704.0800000000004</v>
      </c>
    </row>
    <row r="166" spans="1:15" s="92" customFormat="1" ht="33.75" customHeight="1" x14ac:dyDescent="0.25">
      <c r="A166" s="174"/>
      <c r="B166" s="238" t="s">
        <v>139</v>
      </c>
      <c r="C166" s="265" t="s">
        <v>227</v>
      </c>
      <c r="D166" s="106">
        <v>320</v>
      </c>
      <c r="E166" s="81">
        <v>13</v>
      </c>
      <c r="F166" s="19">
        <f t="shared" si="16"/>
        <v>4160</v>
      </c>
      <c r="G166" s="111"/>
      <c r="H166" s="111"/>
      <c r="I166" s="109">
        <f t="shared" si="13"/>
        <v>4160</v>
      </c>
      <c r="J166" s="109">
        <v>656.59</v>
      </c>
      <c r="K166" s="113"/>
      <c r="L166" s="83"/>
      <c r="M166" s="84"/>
      <c r="N166" s="107">
        <f t="shared" si="14"/>
        <v>656.59</v>
      </c>
      <c r="O166" s="157">
        <f t="shared" si="15"/>
        <v>3503.41</v>
      </c>
    </row>
    <row r="167" spans="1:15" s="92" customFormat="1" ht="33.75" customHeight="1" x14ac:dyDescent="0.25">
      <c r="A167" s="174"/>
      <c r="B167" s="237" t="s">
        <v>400</v>
      </c>
      <c r="C167" s="265" t="s">
        <v>667</v>
      </c>
      <c r="D167" s="106">
        <v>320</v>
      </c>
      <c r="E167" s="81">
        <v>13</v>
      </c>
      <c r="F167" s="19">
        <f t="shared" si="16"/>
        <v>4160</v>
      </c>
      <c r="G167" s="111"/>
      <c r="H167" s="111"/>
      <c r="I167" s="109">
        <f t="shared" si="13"/>
        <v>4160</v>
      </c>
      <c r="J167" s="109">
        <v>226.42</v>
      </c>
      <c r="K167" s="83"/>
      <c r="L167" s="83"/>
      <c r="M167" s="84"/>
      <c r="N167" s="107">
        <f t="shared" si="14"/>
        <v>226.42</v>
      </c>
      <c r="O167" s="157">
        <f t="shared" si="15"/>
        <v>3933.58</v>
      </c>
    </row>
    <row r="168" spans="1:15" s="92" customFormat="1" ht="33.75" customHeight="1" x14ac:dyDescent="0.25">
      <c r="A168" s="174"/>
      <c r="B168" s="237"/>
      <c r="C168" s="265" t="s">
        <v>665</v>
      </c>
      <c r="D168" s="106">
        <v>320</v>
      </c>
      <c r="E168" s="81">
        <v>13</v>
      </c>
      <c r="F168" s="19">
        <f t="shared" si="16"/>
        <v>4160</v>
      </c>
      <c r="G168" s="111"/>
      <c r="H168" s="111"/>
      <c r="I168" s="109">
        <f t="shared" si="13"/>
        <v>4160</v>
      </c>
      <c r="J168" s="109">
        <v>226.42</v>
      </c>
      <c r="K168" s="83"/>
      <c r="L168" s="83"/>
      <c r="M168" s="84"/>
      <c r="N168" s="107">
        <f t="shared" si="14"/>
        <v>226.42</v>
      </c>
      <c r="O168" s="157">
        <f t="shared" si="15"/>
        <v>3933.58</v>
      </c>
    </row>
    <row r="169" spans="1:15" s="92" customFormat="1" ht="33.75" customHeight="1" x14ac:dyDescent="0.25">
      <c r="A169" s="174" t="s">
        <v>80</v>
      </c>
      <c r="B169" s="238" t="s">
        <v>401</v>
      </c>
      <c r="C169" s="265" t="s">
        <v>228</v>
      </c>
      <c r="D169" s="106">
        <v>327.9</v>
      </c>
      <c r="E169" s="81">
        <v>13</v>
      </c>
      <c r="F169" s="19">
        <f t="shared" si="16"/>
        <v>4262.7</v>
      </c>
      <c r="G169" s="111"/>
      <c r="H169" s="111"/>
      <c r="I169" s="109">
        <f t="shared" si="13"/>
        <v>4262.7</v>
      </c>
      <c r="J169" s="109">
        <v>682.03</v>
      </c>
      <c r="K169" s="83"/>
      <c r="L169" s="83"/>
      <c r="M169" s="84"/>
      <c r="N169" s="107">
        <f t="shared" si="14"/>
        <v>682.03</v>
      </c>
      <c r="O169" s="19">
        <f t="shared" si="15"/>
        <v>3580.67</v>
      </c>
    </row>
    <row r="170" spans="1:15" s="92" customFormat="1" ht="33.75" customHeight="1" x14ac:dyDescent="0.25">
      <c r="A170" s="174"/>
      <c r="B170" s="238" t="s">
        <v>402</v>
      </c>
      <c r="C170" s="265" t="s">
        <v>229</v>
      </c>
      <c r="D170" s="106">
        <v>318.2</v>
      </c>
      <c r="E170" s="81">
        <v>13</v>
      </c>
      <c r="F170" s="19">
        <f t="shared" si="16"/>
        <v>4136.5999999999995</v>
      </c>
      <c r="G170" s="111"/>
      <c r="H170" s="111"/>
      <c r="I170" s="109">
        <f t="shared" si="13"/>
        <v>4136.5999999999995</v>
      </c>
      <c r="J170" s="109">
        <v>619.66</v>
      </c>
      <c r="K170" s="83"/>
      <c r="L170" s="83"/>
      <c r="M170" s="84"/>
      <c r="N170" s="107">
        <f t="shared" si="14"/>
        <v>619.66</v>
      </c>
      <c r="O170" s="19">
        <f t="shared" si="15"/>
        <v>3516.9399999999996</v>
      </c>
    </row>
    <row r="171" spans="1:15" s="92" customFormat="1" ht="33.75" customHeight="1" x14ac:dyDescent="0.25">
      <c r="A171" s="174"/>
      <c r="B171" s="242" t="s">
        <v>403</v>
      </c>
      <c r="C171" s="265" t="s">
        <v>231</v>
      </c>
      <c r="D171" s="106">
        <v>219.9</v>
      </c>
      <c r="E171" s="81">
        <v>13</v>
      </c>
      <c r="F171" s="19">
        <f t="shared" si="16"/>
        <v>2858.7000000000003</v>
      </c>
      <c r="G171" s="112"/>
      <c r="H171" s="111"/>
      <c r="I171" s="109">
        <f t="shared" si="13"/>
        <v>2858.7000000000003</v>
      </c>
      <c r="J171" s="109">
        <v>311.02999999999997</v>
      </c>
      <c r="K171" s="83"/>
      <c r="L171" s="83"/>
      <c r="M171" s="84"/>
      <c r="N171" s="107">
        <f t="shared" si="14"/>
        <v>311.02999999999997</v>
      </c>
      <c r="O171" s="19">
        <f t="shared" si="15"/>
        <v>2547.67</v>
      </c>
    </row>
    <row r="172" spans="1:15" s="92" customFormat="1" ht="33.75" customHeight="1" x14ac:dyDescent="0.25">
      <c r="A172" s="174"/>
      <c r="B172" s="243" t="s">
        <v>415</v>
      </c>
      <c r="C172" s="266" t="s">
        <v>230</v>
      </c>
      <c r="D172" s="106">
        <v>215.6</v>
      </c>
      <c r="E172" s="81">
        <v>13</v>
      </c>
      <c r="F172" s="19">
        <f t="shared" si="16"/>
        <v>2802.7999999999997</v>
      </c>
      <c r="G172" s="111"/>
      <c r="H172" s="111"/>
      <c r="I172" s="109">
        <f t="shared" si="13"/>
        <v>2802.7999999999997</v>
      </c>
      <c r="J172" s="109">
        <v>304.94</v>
      </c>
      <c r="K172" s="83"/>
      <c r="L172" s="83"/>
      <c r="M172" s="84"/>
      <c r="N172" s="107">
        <f t="shared" si="14"/>
        <v>304.94</v>
      </c>
      <c r="O172" s="19">
        <f t="shared" si="15"/>
        <v>2497.8599999999997</v>
      </c>
    </row>
    <row r="173" spans="1:15" s="92" customFormat="1" ht="33.75" customHeight="1" x14ac:dyDescent="0.25">
      <c r="A173" s="174"/>
      <c r="B173" s="243"/>
      <c r="C173" s="266" t="s">
        <v>675</v>
      </c>
      <c r="D173" s="106">
        <v>215.6</v>
      </c>
      <c r="E173" s="81">
        <v>6.6</v>
      </c>
      <c r="F173" s="19">
        <f t="shared" si="16"/>
        <v>1422.9599999999998</v>
      </c>
      <c r="G173" s="111"/>
      <c r="H173" s="111"/>
      <c r="I173" s="109">
        <f t="shared" si="13"/>
        <v>1422.9599999999998</v>
      </c>
      <c r="J173" s="109">
        <v>0</v>
      </c>
      <c r="K173" s="83"/>
      <c r="L173" s="83"/>
      <c r="M173" s="84"/>
      <c r="N173" s="107">
        <f t="shared" si="14"/>
        <v>0</v>
      </c>
      <c r="O173" s="19">
        <f t="shared" si="15"/>
        <v>1422.9599999999998</v>
      </c>
    </row>
    <row r="174" spans="1:15" s="92" customFormat="1" ht="33.75" customHeight="1" x14ac:dyDescent="0.25">
      <c r="A174" s="174"/>
      <c r="B174" s="232" t="s">
        <v>85</v>
      </c>
      <c r="C174" s="271" t="s">
        <v>232</v>
      </c>
      <c r="D174" s="106">
        <v>292.2</v>
      </c>
      <c r="E174" s="81">
        <v>13</v>
      </c>
      <c r="F174" s="19">
        <f t="shared" si="16"/>
        <v>3798.6</v>
      </c>
      <c r="G174" s="111"/>
      <c r="H174" s="111"/>
      <c r="I174" s="109">
        <f t="shared" si="13"/>
        <v>3798.6</v>
      </c>
      <c r="J174" s="109">
        <v>413.29</v>
      </c>
      <c r="K174" s="83"/>
      <c r="L174" s="83"/>
      <c r="M174" s="84"/>
      <c r="N174" s="107">
        <f t="shared" si="14"/>
        <v>413.29</v>
      </c>
      <c r="O174" s="19">
        <f t="shared" si="15"/>
        <v>3385.31</v>
      </c>
    </row>
    <row r="175" spans="1:15" s="92" customFormat="1" ht="33.75" customHeight="1" x14ac:dyDescent="0.25">
      <c r="A175" s="174"/>
      <c r="B175" s="242" t="s">
        <v>404</v>
      </c>
      <c r="C175" s="265" t="s">
        <v>234</v>
      </c>
      <c r="D175" s="106">
        <v>268.7</v>
      </c>
      <c r="E175" s="81">
        <v>13</v>
      </c>
      <c r="F175" s="19">
        <f t="shared" si="16"/>
        <v>3493.1</v>
      </c>
      <c r="G175" s="111"/>
      <c r="H175" s="111"/>
      <c r="I175" s="109">
        <f t="shared" si="13"/>
        <v>3493.1</v>
      </c>
      <c r="J175" s="109">
        <v>380.05</v>
      </c>
      <c r="K175" s="83"/>
      <c r="L175" s="83"/>
      <c r="M175" s="84"/>
      <c r="N175" s="107">
        <f t="shared" si="14"/>
        <v>380.05</v>
      </c>
      <c r="O175" s="19">
        <f t="shared" si="15"/>
        <v>3113.0499999999997</v>
      </c>
    </row>
    <row r="176" spans="1:15" s="92" customFormat="1" ht="33.75" customHeight="1" x14ac:dyDescent="0.25">
      <c r="A176" s="174"/>
      <c r="B176" s="242" t="s">
        <v>405</v>
      </c>
      <c r="C176" s="266" t="s">
        <v>233</v>
      </c>
      <c r="D176" s="81">
        <v>263.60000000000002</v>
      </c>
      <c r="E176" s="81">
        <v>13</v>
      </c>
      <c r="F176" s="19">
        <f t="shared" si="16"/>
        <v>3426.8</v>
      </c>
      <c r="G176" s="111"/>
      <c r="H176" s="111"/>
      <c r="I176" s="109">
        <f t="shared" si="13"/>
        <v>3426.8</v>
      </c>
      <c r="J176" s="109">
        <v>372.84</v>
      </c>
      <c r="K176" s="83"/>
      <c r="L176" s="83"/>
      <c r="M176" s="84"/>
      <c r="N176" s="107">
        <f t="shared" si="14"/>
        <v>372.84</v>
      </c>
      <c r="O176" s="19">
        <f t="shared" si="15"/>
        <v>3053.96</v>
      </c>
    </row>
    <row r="177" spans="1:15" s="92" customFormat="1" ht="33.75" customHeight="1" x14ac:dyDescent="0.25">
      <c r="A177" s="174"/>
      <c r="B177" s="242" t="s">
        <v>406</v>
      </c>
      <c r="C177" s="265" t="s">
        <v>235</v>
      </c>
      <c r="D177" s="106">
        <v>258.39999999999998</v>
      </c>
      <c r="E177" s="81">
        <v>13</v>
      </c>
      <c r="F177" s="19">
        <f t="shared" si="16"/>
        <v>3359.2</v>
      </c>
      <c r="G177" s="111"/>
      <c r="H177" s="111"/>
      <c r="I177" s="109">
        <f t="shared" si="13"/>
        <v>3359.2</v>
      </c>
      <c r="J177" s="109">
        <v>365.48</v>
      </c>
      <c r="K177" s="83"/>
      <c r="L177" s="83"/>
      <c r="M177" s="84"/>
      <c r="N177" s="107">
        <f t="shared" si="14"/>
        <v>365.48</v>
      </c>
      <c r="O177" s="19">
        <f t="shared" si="15"/>
        <v>2993.72</v>
      </c>
    </row>
    <row r="178" spans="1:15" s="92" customFormat="1" ht="33.75" customHeight="1" x14ac:dyDescent="0.25">
      <c r="A178" s="174"/>
      <c r="B178" s="242" t="s">
        <v>416</v>
      </c>
      <c r="C178" s="265" t="s">
        <v>236</v>
      </c>
      <c r="D178" s="106">
        <v>253.4</v>
      </c>
      <c r="E178" s="81">
        <v>13</v>
      </c>
      <c r="F178" s="19">
        <f t="shared" si="16"/>
        <v>3294.2000000000003</v>
      </c>
      <c r="G178" s="111"/>
      <c r="H178" s="111"/>
      <c r="I178" s="109">
        <f t="shared" si="13"/>
        <v>3294.2000000000003</v>
      </c>
      <c r="J178" s="109">
        <v>358.41</v>
      </c>
      <c r="K178" s="83"/>
      <c r="L178" s="83"/>
      <c r="M178" s="84"/>
      <c r="N178" s="107">
        <f t="shared" si="14"/>
        <v>358.41</v>
      </c>
      <c r="O178" s="19">
        <f t="shared" si="15"/>
        <v>2935.7900000000004</v>
      </c>
    </row>
    <row r="179" spans="1:15" s="92" customFormat="1" ht="33.75" customHeight="1" x14ac:dyDescent="0.25">
      <c r="A179" s="174"/>
      <c r="B179" s="242" t="s">
        <v>417</v>
      </c>
      <c r="C179" s="265" t="s">
        <v>519</v>
      </c>
      <c r="D179" s="81">
        <v>248.4</v>
      </c>
      <c r="E179" s="81"/>
      <c r="F179" s="19">
        <f t="shared" si="16"/>
        <v>0</v>
      </c>
      <c r="G179" s="111"/>
      <c r="H179" s="111"/>
      <c r="I179" s="109">
        <f t="shared" si="13"/>
        <v>0</v>
      </c>
      <c r="J179" s="109"/>
      <c r="K179" s="83"/>
      <c r="L179" s="83"/>
      <c r="M179" s="84"/>
      <c r="N179" s="107">
        <f t="shared" si="14"/>
        <v>0</v>
      </c>
      <c r="O179" s="19">
        <f t="shared" si="15"/>
        <v>0</v>
      </c>
    </row>
    <row r="180" spans="1:15" s="92" customFormat="1" ht="33.75" customHeight="1" x14ac:dyDescent="0.25">
      <c r="A180" s="174"/>
      <c r="B180" s="242" t="s">
        <v>418</v>
      </c>
      <c r="C180" s="266" t="s">
        <v>237</v>
      </c>
      <c r="D180" s="106">
        <v>188</v>
      </c>
      <c r="E180" s="81">
        <v>13</v>
      </c>
      <c r="F180" s="19">
        <f>+D180*E180</f>
        <v>2444</v>
      </c>
      <c r="G180" s="111"/>
      <c r="H180" s="111"/>
      <c r="I180" s="109">
        <f t="shared" si="13"/>
        <v>2444</v>
      </c>
      <c r="J180" s="109">
        <v>265.91000000000003</v>
      </c>
      <c r="K180" s="83"/>
      <c r="L180" s="83"/>
      <c r="M180" s="84"/>
      <c r="N180" s="107">
        <f t="shared" si="14"/>
        <v>265.91000000000003</v>
      </c>
      <c r="O180" s="19">
        <f t="shared" si="15"/>
        <v>2178.09</v>
      </c>
    </row>
    <row r="181" spans="1:15" s="92" customFormat="1" ht="33.75" customHeight="1" x14ac:dyDescent="0.25">
      <c r="A181" s="174"/>
      <c r="B181" s="244" t="s">
        <v>419</v>
      </c>
      <c r="C181" s="263" t="s">
        <v>306</v>
      </c>
      <c r="D181" s="106">
        <v>162.6</v>
      </c>
      <c r="E181" s="81">
        <v>13</v>
      </c>
      <c r="F181" s="19">
        <f>+D181*E181</f>
        <v>2113.7999999999997</v>
      </c>
      <c r="G181" s="111"/>
      <c r="H181" s="111"/>
      <c r="I181" s="109">
        <f t="shared" si="13"/>
        <v>2113.7999999999997</v>
      </c>
      <c r="J181" s="109">
        <v>135.28</v>
      </c>
      <c r="K181" s="83"/>
      <c r="L181" s="83"/>
      <c r="M181" s="84"/>
      <c r="N181" s="107">
        <f t="shared" si="14"/>
        <v>135.28</v>
      </c>
      <c r="O181" s="19">
        <f t="shared" si="15"/>
        <v>1978.5199999999998</v>
      </c>
    </row>
    <row r="182" spans="1:15" s="92" customFormat="1" ht="33.75" customHeight="1" x14ac:dyDescent="0.25">
      <c r="A182" s="174"/>
      <c r="B182" s="242" t="s">
        <v>86</v>
      </c>
      <c r="C182" s="265" t="s">
        <v>238</v>
      </c>
      <c r="D182" s="106">
        <v>300</v>
      </c>
      <c r="E182" s="81">
        <v>13</v>
      </c>
      <c r="F182" s="19">
        <f t="shared" si="16"/>
        <v>3900</v>
      </c>
      <c r="G182" s="111"/>
      <c r="H182" s="111"/>
      <c r="I182" s="109">
        <f t="shared" si="13"/>
        <v>3900</v>
      </c>
      <c r="J182" s="109">
        <v>424.32</v>
      </c>
      <c r="K182" s="83"/>
      <c r="L182" s="83"/>
      <c r="M182" s="84"/>
      <c r="N182" s="107">
        <f t="shared" si="14"/>
        <v>424.32</v>
      </c>
      <c r="O182" s="157">
        <f t="shared" si="15"/>
        <v>3475.68</v>
      </c>
    </row>
    <row r="183" spans="1:15" s="92" customFormat="1" ht="33.75" customHeight="1" x14ac:dyDescent="0.25">
      <c r="A183" s="174"/>
      <c r="B183" s="242" t="s">
        <v>87</v>
      </c>
      <c r="C183" s="265" t="s">
        <v>239</v>
      </c>
      <c r="D183" s="106">
        <v>269.2</v>
      </c>
      <c r="E183" s="81">
        <v>13</v>
      </c>
      <c r="F183" s="19">
        <f t="shared" si="16"/>
        <v>3499.6</v>
      </c>
      <c r="G183" s="111"/>
      <c r="H183" s="111"/>
      <c r="I183" s="109">
        <f t="shared" si="13"/>
        <v>3499.6</v>
      </c>
      <c r="J183" s="109">
        <v>380.76</v>
      </c>
      <c r="K183" s="83"/>
      <c r="L183" s="83"/>
      <c r="M183" s="84"/>
      <c r="N183" s="107">
        <f t="shared" si="14"/>
        <v>380.76</v>
      </c>
      <c r="O183" s="19">
        <f t="shared" si="15"/>
        <v>3118.84</v>
      </c>
    </row>
    <row r="184" spans="1:15" s="92" customFormat="1" ht="33.75" customHeight="1" x14ac:dyDescent="0.25">
      <c r="A184" s="174"/>
      <c r="B184" s="242" t="s">
        <v>122</v>
      </c>
      <c r="C184" s="265" t="s">
        <v>240</v>
      </c>
      <c r="D184" s="106">
        <v>206</v>
      </c>
      <c r="E184" s="81">
        <v>13</v>
      </c>
      <c r="F184" s="19">
        <f t="shared" si="16"/>
        <v>2678</v>
      </c>
      <c r="G184" s="111"/>
      <c r="H184" s="111"/>
      <c r="I184" s="109">
        <f t="shared" si="13"/>
        <v>2678</v>
      </c>
      <c r="J184" s="109">
        <v>291.37</v>
      </c>
      <c r="K184" s="83"/>
      <c r="L184" s="83"/>
      <c r="M184" s="84"/>
      <c r="N184" s="107">
        <f t="shared" si="14"/>
        <v>291.37</v>
      </c>
      <c r="O184" s="19">
        <f t="shared" si="15"/>
        <v>2386.63</v>
      </c>
    </row>
    <row r="185" spans="1:15" s="92" customFormat="1" ht="33.75" customHeight="1" x14ac:dyDescent="0.25">
      <c r="A185" s="174"/>
      <c r="B185" s="242" t="s">
        <v>88</v>
      </c>
      <c r="C185" s="265" t="s">
        <v>241</v>
      </c>
      <c r="D185" s="106">
        <v>292</v>
      </c>
      <c r="E185" s="81">
        <v>13</v>
      </c>
      <c r="F185" s="19">
        <f t="shared" si="16"/>
        <v>3796</v>
      </c>
      <c r="G185" s="111"/>
      <c r="H185" s="111"/>
      <c r="I185" s="109">
        <f t="shared" si="13"/>
        <v>3796</v>
      </c>
      <c r="J185" s="109">
        <v>413</v>
      </c>
      <c r="K185" s="83"/>
      <c r="L185" s="83"/>
      <c r="M185" s="84"/>
      <c r="N185" s="107">
        <f t="shared" si="14"/>
        <v>413</v>
      </c>
      <c r="O185" s="19">
        <f t="shared" si="15"/>
        <v>3383</v>
      </c>
    </row>
    <row r="186" spans="1:15" s="92" customFormat="1" ht="33.75" customHeight="1" x14ac:dyDescent="0.25">
      <c r="A186" s="174" t="s">
        <v>80</v>
      </c>
      <c r="B186" s="242" t="s">
        <v>89</v>
      </c>
      <c r="C186" s="271" t="s">
        <v>242</v>
      </c>
      <c r="D186" s="106">
        <v>226.5</v>
      </c>
      <c r="E186" s="81">
        <v>13</v>
      </c>
      <c r="F186" s="19">
        <f t="shared" si="16"/>
        <v>2944.5</v>
      </c>
      <c r="G186" s="111"/>
      <c r="H186" s="111"/>
      <c r="I186" s="109">
        <f t="shared" si="13"/>
        <v>2944.5</v>
      </c>
      <c r="J186" s="109">
        <v>320.36</v>
      </c>
      <c r="K186" s="83"/>
      <c r="L186" s="83"/>
      <c r="M186" s="84"/>
      <c r="N186" s="107">
        <f t="shared" si="14"/>
        <v>320.36</v>
      </c>
      <c r="O186" s="19">
        <f t="shared" si="15"/>
        <v>2624.14</v>
      </c>
    </row>
    <row r="187" spans="1:15" s="92" customFormat="1" ht="33.75" customHeight="1" x14ac:dyDescent="0.25">
      <c r="A187" s="174"/>
      <c r="B187" s="242" t="s">
        <v>407</v>
      </c>
      <c r="C187" s="265" t="s">
        <v>243</v>
      </c>
      <c r="D187" s="106">
        <v>184.5</v>
      </c>
      <c r="E187" s="81">
        <v>13</v>
      </c>
      <c r="F187" s="19">
        <f t="shared" si="16"/>
        <v>2398.5</v>
      </c>
      <c r="G187" s="111"/>
      <c r="H187" s="111"/>
      <c r="I187" s="109">
        <f t="shared" si="13"/>
        <v>2398.5</v>
      </c>
      <c r="J187" s="109">
        <v>260.95999999999998</v>
      </c>
      <c r="K187" s="83"/>
      <c r="L187" s="83"/>
      <c r="M187" s="84"/>
      <c r="N187" s="107">
        <f t="shared" si="14"/>
        <v>260.95999999999998</v>
      </c>
      <c r="O187" s="19">
        <f t="shared" si="15"/>
        <v>2137.54</v>
      </c>
    </row>
    <row r="188" spans="1:15" s="92" customFormat="1" ht="33.75" customHeight="1" x14ac:dyDescent="0.25">
      <c r="A188" s="174"/>
      <c r="B188" s="239" t="s">
        <v>607</v>
      </c>
      <c r="C188" s="265" t="s">
        <v>606</v>
      </c>
      <c r="D188" s="106">
        <v>366.06</v>
      </c>
      <c r="E188" s="81">
        <v>13</v>
      </c>
      <c r="F188" s="106">
        <f t="shared" si="16"/>
        <v>4758.78</v>
      </c>
      <c r="G188" s="111"/>
      <c r="H188" s="111"/>
      <c r="I188" s="109">
        <f t="shared" si="13"/>
        <v>4758.78</v>
      </c>
      <c r="J188" s="109">
        <v>331.23</v>
      </c>
      <c r="K188" s="83"/>
      <c r="L188" s="83"/>
      <c r="M188" s="84"/>
      <c r="N188" s="107">
        <f t="shared" si="14"/>
        <v>331.23</v>
      </c>
      <c r="O188" s="157">
        <f t="shared" si="15"/>
        <v>4427.5499999999993</v>
      </c>
    </row>
    <row r="189" spans="1:15" s="92" customFormat="1" ht="33.75" customHeight="1" x14ac:dyDescent="0.25">
      <c r="A189" s="174"/>
      <c r="B189" s="239" t="s">
        <v>420</v>
      </c>
      <c r="C189" s="265" t="s">
        <v>605</v>
      </c>
      <c r="D189" s="106">
        <v>320</v>
      </c>
      <c r="E189" s="81">
        <v>13</v>
      </c>
      <c r="F189" s="106">
        <f t="shared" si="16"/>
        <v>4160</v>
      </c>
      <c r="G189" s="111"/>
      <c r="H189" s="111"/>
      <c r="I189" s="109">
        <f t="shared" si="13"/>
        <v>4160</v>
      </c>
      <c r="J189" s="109">
        <v>226.42</v>
      </c>
      <c r="K189" s="83"/>
      <c r="L189" s="83"/>
      <c r="M189" s="84"/>
      <c r="N189" s="107">
        <f t="shared" si="14"/>
        <v>226.42</v>
      </c>
      <c r="O189" s="157">
        <f t="shared" si="15"/>
        <v>3933.58</v>
      </c>
    </row>
    <row r="190" spans="1:15" s="92" customFormat="1" ht="33.75" customHeight="1" x14ac:dyDescent="0.25">
      <c r="A190" s="174"/>
      <c r="B190" s="238" t="s">
        <v>123</v>
      </c>
      <c r="C190" s="265" t="s">
        <v>53</v>
      </c>
      <c r="D190" s="106">
        <v>423</v>
      </c>
      <c r="E190" s="81"/>
      <c r="F190" s="19">
        <f t="shared" si="16"/>
        <v>0</v>
      </c>
      <c r="G190" s="111"/>
      <c r="H190" s="111"/>
      <c r="I190" s="109">
        <f t="shared" si="13"/>
        <v>0</v>
      </c>
      <c r="J190" s="109"/>
      <c r="K190" s="83"/>
      <c r="L190" s="83"/>
      <c r="M190" s="84"/>
      <c r="N190" s="107">
        <f t="shared" si="14"/>
        <v>0</v>
      </c>
      <c r="O190" s="19">
        <f t="shared" si="15"/>
        <v>0</v>
      </c>
    </row>
    <row r="191" spans="1:15" s="92" customFormat="1" ht="33.75" customHeight="1" x14ac:dyDescent="0.25">
      <c r="A191" s="174"/>
      <c r="B191" s="238" t="s">
        <v>408</v>
      </c>
      <c r="C191" s="265" t="s">
        <v>244</v>
      </c>
      <c r="D191" s="106">
        <v>339</v>
      </c>
      <c r="E191" s="81">
        <v>13</v>
      </c>
      <c r="F191" s="19">
        <f t="shared" si="16"/>
        <v>4407</v>
      </c>
      <c r="G191" s="111"/>
      <c r="H191" s="111"/>
      <c r="I191" s="109">
        <f t="shared" si="13"/>
        <v>4407</v>
      </c>
      <c r="J191" s="109">
        <v>705.12</v>
      </c>
      <c r="K191" s="83"/>
      <c r="L191" s="83"/>
      <c r="M191" s="84"/>
      <c r="N191" s="107">
        <f t="shared" si="14"/>
        <v>705.12</v>
      </c>
      <c r="O191" s="19">
        <f t="shared" si="15"/>
        <v>3701.88</v>
      </c>
    </row>
    <row r="192" spans="1:15" s="92" customFormat="1" ht="33.75" customHeight="1" x14ac:dyDescent="0.25">
      <c r="A192" s="174"/>
      <c r="B192" s="238" t="s">
        <v>90</v>
      </c>
      <c r="C192" s="265" t="s">
        <v>245</v>
      </c>
      <c r="D192" s="106">
        <v>223.2</v>
      </c>
      <c r="E192" s="81">
        <v>13</v>
      </c>
      <c r="F192" s="19">
        <f t="shared" si="16"/>
        <v>2901.6</v>
      </c>
      <c r="G192" s="111"/>
      <c r="H192" s="111"/>
      <c r="I192" s="109">
        <f t="shared" si="13"/>
        <v>2901.6</v>
      </c>
      <c r="J192" s="109">
        <v>315.69</v>
      </c>
      <c r="K192" s="83"/>
      <c r="L192" s="83"/>
      <c r="M192" s="84"/>
      <c r="N192" s="107">
        <f t="shared" si="14"/>
        <v>315.69</v>
      </c>
      <c r="O192" s="19">
        <f t="shared" si="15"/>
        <v>2585.91</v>
      </c>
    </row>
    <row r="193" spans="1:15" s="92" customFormat="1" ht="33.75" customHeight="1" x14ac:dyDescent="0.25">
      <c r="A193" s="174"/>
      <c r="B193" s="238" t="s">
        <v>91</v>
      </c>
      <c r="C193" s="271" t="s">
        <v>247</v>
      </c>
      <c r="D193" s="106">
        <v>187.5</v>
      </c>
      <c r="E193" s="81">
        <v>13</v>
      </c>
      <c r="F193" s="19">
        <f>+D193*E193</f>
        <v>2437.5</v>
      </c>
      <c r="G193" s="111"/>
      <c r="H193" s="111"/>
      <c r="I193" s="109">
        <f t="shared" si="13"/>
        <v>2437.5</v>
      </c>
      <c r="J193" s="109">
        <v>265.2</v>
      </c>
      <c r="K193" s="83"/>
      <c r="L193" s="83"/>
      <c r="M193" s="84"/>
      <c r="N193" s="107">
        <f t="shared" si="14"/>
        <v>265.2</v>
      </c>
      <c r="O193" s="19">
        <f t="shared" si="15"/>
        <v>2172.3000000000002</v>
      </c>
    </row>
    <row r="194" spans="1:15" s="92" customFormat="1" ht="33.75" customHeight="1" x14ac:dyDescent="0.25">
      <c r="A194" s="174"/>
      <c r="B194" s="238" t="s">
        <v>322</v>
      </c>
      <c r="C194" s="265" t="s">
        <v>246</v>
      </c>
      <c r="D194" s="106">
        <v>182.2</v>
      </c>
      <c r="E194" s="81">
        <v>13</v>
      </c>
      <c r="F194" s="19">
        <f t="shared" si="16"/>
        <v>2368.6</v>
      </c>
      <c r="G194" s="111"/>
      <c r="H194" s="111"/>
      <c r="I194" s="109">
        <f t="shared" si="13"/>
        <v>2368.6</v>
      </c>
      <c r="J194" s="109">
        <v>254.98</v>
      </c>
      <c r="K194" s="83"/>
      <c r="L194" s="83"/>
      <c r="M194" s="84"/>
      <c r="N194" s="107">
        <f t="shared" si="14"/>
        <v>254.98</v>
      </c>
      <c r="O194" s="19">
        <f t="shared" si="15"/>
        <v>2113.62</v>
      </c>
    </row>
    <row r="195" spans="1:15" s="92" customFormat="1" ht="33.75" customHeight="1" x14ac:dyDescent="0.25">
      <c r="A195" s="174"/>
      <c r="B195" s="237" t="s">
        <v>323</v>
      </c>
      <c r="C195" s="271" t="s">
        <v>495</v>
      </c>
      <c r="D195" s="106">
        <v>166.9</v>
      </c>
      <c r="E195" s="81">
        <v>13</v>
      </c>
      <c r="F195" s="19">
        <f t="shared" si="16"/>
        <v>2169.7000000000003</v>
      </c>
      <c r="G195" s="111"/>
      <c r="H195" s="111"/>
      <c r="I195" s="109">
        <f>+F195+G195+H195</f>
        <v>2169.7000000000003</v>
      </c>
      <c r="J195" s="109">
        <v>138.86000000000001</v>
      </c>
      <c r="K195" s="83"/>
      <c r="L195" s="83"/>
      <c r="M195" s="84"/>
      <c r="N195" s="107">
        <f t="shared" si="14"/>
        <v>138.86000000000001</v>
      </c>
      <c r="O195" s="19">
        <f t="shared" si="15"/>
        <v>2030.8400000000001</v>
      </c>
    </row>
    <row r="196" spans="1:15" s="92" customFormat="1" ht="33.75" customHeight="1" x14ac:dyDescent="0.25">
      <c r="A196" s="174"/>
      <c r="B196" s="237"/>
      <c r="C196" s="270" t="s">
        <v>248</v>
      </c>
      <c r="D196" s="106">
        <v>166.9</v>
      </c>
      <c r="E196" s="81">
        <v>13</v>
      </c>
      <c r="F196" s="19">
        <f t="shared" si="16"/>
        <v>2169.7000000000003</v>
      </c>
      <c r="G196" s="111"/>
      <c r="H196" s="111"/>
      <c r="I196" s="109">
        <f t="shared" si="13"/>
        <v>2169.7000000000003</v>
      </c>
      <c r="J196" s="109">
        <v>138.86000000000001</v>
      </c>
      <c r="K196" s="83"/>
      <c r="L196" s="83"/>
      <c r="M196" s="84"/>
      <c r="N196" s="107">
        <f t="shared" si="14"/>
        <v>138.86000000000001</v>
      </c>
      <c r="O196" s="19">
        <f t="shared" si="15"/>
        <v>2030.8400000000001</v>
      </c>
    </row>
    <row r="197" spans="1:15" s="92" customFormat="1" ht="33.75" customHeight="1" x14ac:dyDescent="0.25">
      <c r="A197" s="174"/>
      <c r="B197" s="237"/>
      <c r="C197" s="271" t="s">
        <v>249</v>
      </c>
      <c r="D197" s="106">
        <v>166.9</v>
      </c>
      <c r="E197" s="81">
        <v>13</v>
      </c>
      <c r="F197" s="19">
        <f t="shared" si="16"/>
        <v>2169.7000000000003</v>
      </c>
      <c r="G197" s="111"/>
      <c r="H197" s="111"/>
      <c r="I197" s="109">
        <f t="shared" si="13"/>
        <v>2169.7000000000003</v>
      </c>
      <c r="J197" s="109">
        <v>138.86000000000001</v>
      </c>
      <c r="K197" s="83"/>
      <c r="L197" s="83"/>
      <c r="M197" s="84"/>
      <c r="N197" s="107">
        <f t="shared" si="14"/>
        <v>138.86000000000001</v>
      </c>
      <c r="O197" s="19">
        <f t="shared" si="15"/>
        <v>2030.8400000000001</v>
      </c>
    </row>
    <row r="198" spans="1:15" s="92" customFormat="1" ht="33.75" customHeight="1" x14ac:dyDescent="0.25">
      <c r="A198" s="174"/>
      <c r="B198" s="245" t="s">
        <v>409</v>
      </c>
      <c r="C198" s="271" t="s">
        <v>250</v>
      </c>
      <c r="D198" s="106">
        <v>302.10000000000002</v>
      </c>
      <c r="E198" s="81">
        <v>13</v>
      </c>
      <c r="F198" s="19">
        <f t="shared" si="16"/>
        <v>3927.3</v>
      </c>
      <c r="G198" s="111"/>
      <c r="H198" s="111"/>
      <c r="I198" s="109">
        <f t="shared" si="13"/>
        <v>3927.3</v>
      </c>
      <c r="J198" s="109">
        <v>427.29</v>
      </c>
      <c r="K198" s="83"/>
      <c r="L198" s="83"/>
      <c r="M198" s="84"/>
      <c r="N198" s="107">
        <f t="shared" si="14"/>
        <v>427.29</v>
      </c>
      <c r="O198" s="19">
        <f t="shared" si="15"/>
        <v>3500.01</v>
      </c>
    </row>
    <row r="199" spans="1:15" s="92" customFormat="1" ht="33.75" customHeight="1" x14ac:dyDescent="0.25">
      <c r="A199" s="174"/>
      <c r="B199" s="246" t="s">
        <v>410</v>
      </c>
      <c r="C199" s="265" t="s">
        <v>271</v>
      </c>
      <c r="D199" s="106">
        <v>236</v>
      </c>
      <c r="E199" s="81">
        <v>13</v>
      </c>
      <c r="F199" s="19">
        <f>+D199*E199</f>
        <v>3068</v>
      </c>
      <c r="G199" s="111"/>
      <c r="H199" s="111"/>
      <c r="I199" s="109">
        <f t="shared" si="13"/>
        <v>3068</v>
      </c>
      <c r="J199" s="109">
        <v>333.8</v>
      </c>
      <c r="K199" s="83"/>
      <c r="L199" s="83"/>
      <c r="M199" s="84"/>
      <c r="N199" s="107">
        <f t="shared" si="14"/>
        <v>333.8</v>
      </c>
      <c r="O199" s="19">
        <f t="shared" si="15"/>
        <v>2734.2</v>
      </c>
    </row>
    <row r="200" spans="1:15" s="92" customFormat="1" ht="33.75" customHeight="1" x14ac:dyDescent="0.25">
      <c r="A200" s="174"/>
      <c r="B200" s="246"/>
      <c r="C200" s="265" t="s">
        <v>254</v>
      </c>
      <c r="D200" s="106">
        <v>236</v>
      </c>
      <c r="E200" s="81">
        <v>13</v>
      </c>
      <c r="F200" s="19">
        <f>+D200*E200</f>
        <v>3068</v>
      </c>
      <c r="G200" s="111"/>
      <c r="H200" s="111"/>
      <c r="I200" s="109">
        <f t="shared" si="13"/>
        <v>3068</v>
      </c>
      <c r="J200" s="109">
        <v>333.8</v>
      </c>
      <c r="K200" s="83"/>
      <c r="L200" s="83"/>
      <c r="M200" s="84"/>
      <c r="N200" s="107">
        <f t="shared" si="14"/>
        <v>333.8</v>
      </c>
      <c r="O200" s="19">
        <f t="shared" si="15"/>
        <v>2734.2</v>
      </c>
    </row>
    <row r="201" spans="1:15" s="92" customFormat="1" ht="33.75" customHeight="1" x14ac:dyDescent="0.25">
      <c r="A201" s="174"/>
      <c r="B201" s="246"/>
      <c r="C201" s="266" t="s">
        <v>255</v>
      </c>
      <c r="D201" s="106">
        <v>236</v>
      </c>
      <c r="E201" s="81">
        <v>13</v>
      </c>
      <c r="F201" s="19">
        <f>+D201*E201</f>
        <v>3068</v>
      </c>
      <c r="G201" s="111"/>
      <c r="H201" s="111"/>
      <c r="I201" s="109">
        <f t="shared" si="13"/>
        <v>3068</v>
      </c>
      <c r="J201" s="109">
        <v>333.8</v>
      </c>
      <c r="K201" s="83"/>
      <c r="L201" s="83"/>
      <c r="M201" s="84"/>
      <c r="N201" s="107">
        <f t="shared" si="14"/>
        <v>333.8</v>
      </c>
      <c r="O201" s="19">
        <f t="shared" si="15"/>
        <v>2734.2</v>
      </c>
    </row>
    <row r="202" spans="1:15" s="92" customFormat="1" ht="33.75" customHeight="1" x14ac:dyDescent="0.25">
      <c r="A202" s="174"/>
      <c r="B202" s="245" t="s">
        <v>411</v>
      </c>
      <c r="C202" s="265" t="s">
        <v>253</v>
      </c>
      <c r="D202" s="106">
        <v>210.1</v>
      </c>
      <c r="E202" s="81">
        <v>13</v>
      </c>
      <c r="F202" s="19">
        <f t="shared" si="16"/>
        <v>2731.2999999999997</v>
      </c>
      <c r="G202" s="111"/>
      <c r="H202" s="111"/>
      <c r="I202" s="109">
        <f t="shared" si="13"/>
        <v>2731.2999999999997</v>
      </c>
      <c r="J202" s="109">
        <v>297.17</v>
      </c>
      <c r="K202" s="83"/>
      <c r="L202" s="83"/>
      <c r="M202" s="84"/>
      <c r="N202" s="107">
        <f t="shared" si="14"/>
        <v>297.17</v>
      </c>
      <c r="O202" s="19">
        <f t="shared" si="15"/>
        <v>2434.1299999999997</v>
      </c>
    </row>
    <row r="203" spans="1:15" s="92" customFormat="1" ht="33.75" customHeight="1" x14ac:dyDescent="0.25">
      <c r="A203" s="174" t="s">
        <v>80</v>
      </c>
      <c r="B203" s="246" t="s">
        <v>421</v>
      </c>
      <c r="C203" s="271" t="s">
        <v>252</v>
      </c>
      <c r="D203" s="106">
        <v>206</v>
      </c>
      <c r="E203" s="81">
        <v>13</v>
      </c>
      <c r="F203" s="19">
        <f t="shared" si="16"/>
        <v>2678</v>
      </c>
      <c r="G203" s="111"/>
      <c r="H203" s="111"/>
      <c r="I203" s="109">
        <f t="shared" si="13"/>
        <v>2678</v>
      </c>
      <c r="J203" s="109">
        <v>291.37</v>
      </c>
      <c r="K203" s="83"/>
      <c r="L203" s="83"/>
      <c r="M203" s="84"/>
      <c r="N203" s="107">
        <f t="shared" si="14"/>
        <v>291.37</v>
      </c>
      <c r="O203" s="19">
        <f t="shared" si="15"/>
        <v>2386.63</v>
      </c>
    </row>
    <row r="204" spans="1:15" s="92" customFormat="1" ht="33.75" customHeight="1" x14ac:dyDescent="0.25">
      <c r="A204" s="174"/>
      <c r="B204" s="246"/>
      <c r="C204" s="271" t="s">
        <v>522</v>
      </c>
      <c r="D204" s="106">
        <v>206</v>
      </c>
      <c r="E204" s="81">
        <v>13</v>
      </c>
      <c r="F204" s="19">
        <f t="shared" si="16"/>
        <v>2678</v>
      </c>
      <c r="G204" s="111"/>
      <c r="H204" s="111"/>
      <c r="I204" s="109">
        <f t="shared" si="13"/>
        <v>2678</v>
      </c>
      <c r="J204" s="109">
        <v>291.37</v>
      </c>
      <c r="K204" s="83"/>
      <c r="L204" s="83"/>
      <c r="M204" s="84"/>
      <c r="N204" s="107">
        <f t="shared" si="14"/>
        <v>291.37</v>
      </c>
      <c r="O204" s="19">
        <f t="shared" si="15"/>
        <v>2386.63</v>
      </c>
    </row>
    <row r="205" spans="1:15" s="92" customFormat="1" ht="33.75" customHeight="1" x14ac:dyDescent="0.25">
      <c r="A205" s="174"/>
      <c r="B205" s="246"/>
      <c r="C205" s="270" t="s">
        <v>251</v>
      </c>
      <c r="D205" s="81">
        <v>206</v>
      </c>
      <c r="E205" s="81">
        <v>13</v>
      </c>
      <c r="F205" s="19">
        <f t="shared" si="16"/>
        <v>2678</v>
      </c>
      <c r="G205" s="111"/>
      <c r="H205" s="111"/>
      <c r="I205" s="109">
        <f t="shared" si="13"/>
        <v>2678</v>
      </c>
      <c r="J205" s="109">
        <v>291.37</v>
      </c>
      <c r="K205" s="83"/>
      <c r="L205" s="83"/>
      <c r="M205" s="84"/>
      <c r="N205" s="107">
        <f t="shared" si="14"/>
        <v>291.37</v>
      </c>
      <c r="O205" s="19">
        <f t="shared" si="15"/>
        <v>2386.63</v>
      </c>
    </row>
    <row r="206" spans="1:15" s="92" customFormat="1" ht="33.75" customHeight="1" x14ac:dyDescent="0.25">
      <c r="A206" s="174"/>
      <c r="B206" s="232" t="s">
        <v>92</v>
      </c>
      <c r="C206" s="265" t="s">
        <v>256</v>
      </c>
      <c r="D206" s="106">
        <v>195.4</v>
      </c>
      <c r="E206" s="81">
        <v>13</v>
      </c>
      <c r="F206" s="19">
        <f t="shared" si="16"/>
        <v>2540.2000000000003</v>
      </c>
      <c r="G206" s="111"/>
      <c r="H206" s="111"/>
      <c r="I206" s="109">
        <f t="shared" si="13"/>
        <v>2540.2000000000003</v>
      </c>
      <c r="J206" s="109">
        <v>276.37</v>
      </c>
      <c r="K206" s="83"/>
      <c r="L206" s="83"/>
      <c r="M206" s="84"/>
      <c r="N206" s="107">
        <f t="shared" si="14"/>
        <v>276.37</v>
      </c>
      <c r="O206" s="19">
        <f t="shared" si="15"/>
        <v>2263.8300000000004</v>
      </c>
    </row>
    <row r="207" spans="1:15" s="92" customFormat="1" ht="33.75" customHeight="1" x14ac:dyDescent="0.25">
      <c r="A207" s="174"/>
      <c r="B207" s="232" t="s">
        <v>93</v>
      </c>
      <c r="C207" s="265" t="s">
        <v>257</v>
      </c>
      <c r="D207" s="106">
        <v>183.4</v>
      </c>
      <c r="E207" s="81">
        <v>13</v>
      </c>
      <c r="F207" s="19">
        <f t="shared" si="16"/>
        <v>2384.2000000000003</v>
      </c>
      <c r="G207" s="111"/>
      <c r="H207" s="111"/>
      <c r="I207" s="109">
        <f t="shared" si="13"/>
        <v>2384.2000000000003</v>
      </c>
      <c r="J207" s="109">
        <v>259.39999999999998</v>
      </c>
      <c r="K207" s="83"/>
      <c r="L207" s="83"/>
      <c r="M207" s="84"/>
      <c r="N207" s="107">
        <f t="shared" si="14"/>
        <v>259.39999999999998</v>
      </c>
      <c r="O207" s="19">
        <f t="shared" si="15"/>
        <v>2124.8000000000002</v>
      </c>
    </row>
    <row r="208" spans="1:15" s="92" customFormat="1" ht="33.75" customHeight="1" x14ac:dyDescent="0.25">
      <c r="A208" s="174"/>
      <c r="B208" s="238" t="s">
        <v>108</v>
      </c>
      <c r="C208" s="265" t="s">
        <v>258</v>
      </c>
      <c r="D208" s="106">
        <v>223.2</v>
      </c>
      <c r="E208" s="81">
        <v>13</v>
      </c>
      <c r="F208" s="19">
        <f t="shared" si="16"/>
        <v>2901.6</v>
      </c>
      <c r="G208" s="111"/>
      <c r="H208" s="111"/>
      <c r="I208" s="109">
        <f t="shared" si="13"/>
        <v>2901.6</v>
      </c>
      <c r="J208" s="109">
        <v>315.69</v>
      </c>
      <c r="K208" s="83"/>
      <c r="L208" s="83"/>
      <c r="M208" s="84"/>
      <c r="N208" s="107">
        <f t="shared" si="14"/>
        <v>315.69</v>
      </c>
      <c r="O208" s="19">
        <f t="shared" si="15"/>
        <v>2585.91</v>
      </c>
    </row>
    <row r="209" spans="1:15" s="92" customFormat="1" ht="33.75" customHeight="1" x14ac:dyDescent="0.25">
      <c r="A209" s="174"/>
      <c r="B209" s="238" t="s">
        <v>109</v>
      </c>
      <c r="C209" s="265" t="s">
        <v>259</v>
      </c>
      <c r="D209" s="106">
        <v>172.9</v>
      </c>
      <c r="E209" s="81">
        <v>13</v>
      </c>
      <c r="F209" s="19">
        <f t="shared" si="16"/>
        <v>2247.7000000000003</v>
      </c>
      <c r="G209" s="111"/>
      <c r="H209" s="111"/>
      <c r="I209" s="109">
        <f t="shared" si="13"/>
        <v>2247.7000000000003</v>
      </c>
      <c r="J209" s="109">
        <v>143.85</v>
      </c>
      <c r="K209" s="83"/>
      <c r="L209" s="83"/>
      <c r="M209" s="84"/>
      <c r="N209" s="107">
        <f t="shared" si="14"/>
        <v>143.85</v>
      </c>
      <c r="O209" s="19">
        <f t="shared" si="15"/>
        <v>2103.8500000000004</v>
      </c>
    </row>
    <row r="210" spans="1:15" s="92" customFormat="1" ht="33.75" customHeight="1" x14ac:dyDescent="0.25">
      <c r="A210" s="174"/>
      <c r="B210" s="241" t="s">
        <v>412</v>
      </c>
      <c r="C210" s="265" t="s">
        <v>260</v>
      </c>
      <c r="D210" s="106">
        <v>165</v>
      </c>
      <c r="E210" s="81">
        <v>13</v>
      </c>
      <c r="F210" s="19">
        <f t="shared" si="16"/>
        <v>2145</v>
      </c>
      <c r="G210" s="111"/>
      <c r="H210" s="111"/>
      <c r="I210" s="109">
        <f t="shared" si="13"/>
        <v>2145</v>
      </c>
      <c r="J210" s="109">
        <v>137.28</v>
      </c>
      <c r="K210" s="83"/>
      <c r="L210" s="83"/>
      <c r="M210" s="84"/>
      <c r="N210" s="107">
        <f t="shared" si="14"/>
        <v>137.28</v>
      </c>
      <c r="O210" s="19">
        <f t="shared" si="15"/>
        <v>2007.72</v>
      </c>
    </row>
    <row r="211" spans="1:15" s="92" customFormat="1" ht="33.75" customHeight="1" x14ac:dyDescent="0.25">
      <c r="A211" s="174"/>
      <c r="B211" s="241"/>
      <c r="C211" s="265" t="s">
        <v>261</v>
      </c>
      <c r="D211" s="106">
        <v>165</v>
      </c>
      <c r="E211" s="81">
        <v>13</v>
      </c>
      <c r="F211" s="19">
        <f t="shared" si="16"/>
        <v>2145</v>
      </c>
      <c r="G211" s="111"/>
      <c r="H211" s="111"/>
      <c r="I211" s="109">
        <f t="shared" si="13"/>
        <v>2145</v>
      </c>
      <c r="J211" s="109">
        <v>138.28</v>
      </c>
      <c r="K211" s="83"/>
      <c r="L211" s="83"/>
      <c r="M211" s="84"/>
      <c r="N211" s="107">
        <f t="shared" si="14"/>
        <v>138.28</v>
      </c>
      <c r="O211" s="19">
        <f t="shared" si="15"/>
        <v>2006.72</v>
      </c>
    </row>
    <row r="212" spans="1:15" s="92" customFormat="1" ht="33.75" customHeight="1" x14ac:dyDescent="0.25">
      <c r="A212" s="174"/>
      <c r="B212" s="238" t="s">
        <v>94</v>
      </c>
      <c r="C212" s="265" t="s">
        <v>262</v>
      </c>
      <c r="D212" s="106">
        <v>148.9</v>
      </c>
      <c r="E212" s="81">
        <v>13</v>
      </c>
      <c r="F212" s="19">
        <f t="shared" si="16"/>
        <v>1935.7</v>
      </c>
      <c r="G212" s="111"/>
      <c r="H212" s="111"/>
      <c r="I212" s="109">
        <f t="shared" ref="I212:I273" si="17">+F212+G212+H212</f>
        <v>1935.7</v>
      </c>
      <c r="J212" s="109">
        <v>123.88</v>
      </c>
      <c r="K212" s="83"/>
      <c r="L212" s="83"/>
      <c r="M212" s="84"/>
      <c r="N212" s="107">
        <f t="shared" ref="N212:N273" si="18">+J212+K212+L212+M212</f>
        <v>123.88</v>
      </c>
      <c r="O212" s="19">
        <f t="shared" ref="O212:O273" si="19">+I212-N212</f>
        <v>1811.8200000000002</v>
      </c>
    </row>
    <row r="213" spans="1:15" s="92" customFormat="1" ht="33.75" customHeight="1" x14ac:dyDescent="0.25">
      <c r="A213" s="174"/>
      <c r="B213" s="238" t="s">
        <v>124</v>
      </c>
      <c r="C213" s="265" t="s">
        <v>263</v>
      </c>
      <c r="D213" s="106">
        <v>380</v>
      </c>
      <c r="E213" s="81">
        <v>13</v>
      </c>
      <c r="F213" s="19">
        <f t="shared" si="16"/>
        <v>4940</v>
      </c>
      <c r="G213" s="112"/>
      <c r="H213" s="112"/>
      <c r="I213" s="109">
        <f t="shared" si="17"/>
        <v>4940</v>
      </c>
      <c r="J213" s="109">
        <v>885.25</v>
      </c>
      <c r="K213" s="83"/>
      <c r="L213" s="83"/>
      <c r="M213" s="84"/>
      <c r="N213" s="107">
        <f t="shared" si="18"/>
        <v>885.25</v>
      </c>
      <c r="O213" s="157">
        <f t="shared" si="19"/>
        <v>4054.75</v>
      </c>
    </row>
    <row r="214" spans="1:15" s="92" customFormat="1" ht="33.75" customHeight="1" x14ac:dyDescent="0.25">
      <c r="A214" s="174"/>
      <c r="B214" s="238" t="s">
        <v>413</v>
      </c>
      <c r="C214" s="265" t="s">
        <v>264</v>
      </c>
      <c r="D214" s="106">
        <v>234.6</v>
      </c>
      <c r="E214" s="81">
        <v>13</v>
      </c>
      <c r="F214" s="19">
        <f t="shared" ref="F214:F273" si="20">+D214*E214</f>
        <v>3049.7999999999997</v>
      </c>
      <c r="G214" s="112"/>
      <c r="H214" s="112"/>
      <c r="I214" s="109">
        <f t="shared" si="17"/>
        <v>3049.7999999999997</v>
      </c>
      <c r="J214" s="109">
        <v>331.82</v>
      </c>
      <c r="K214" s="83"/>
      <c r="L214" s="83"/>
      <c r="M214" s="84"/>
      <c r="N214" s="107">
        <f t="shared" si="18"/>
        <v>331.82</v>
      </c>
      <c r="O214" s="19">
        <f t="shared" si="19"/>
        <v>2717.9799999999996</v>
      </c>
    </row>
    <row r="215" spans="1:15" s="92" customFormat="1" ht="33.75" customHeight="1" x14ac:dyDescent="0.25">
      <c r="A215" s="174"/>
      <c r="B215" s="237" t="s">
        <v>422</v>
      </c>
      <c r="C215" s="265" t="s">
        <v>334</v>
      </c>
      <c r="D215" s="106">
        <v>206</v>
      </c>
      <c r="E215" s="81">
        <v>13</v>
      </c>
      <c r="F215" s="19">
        <f t="shared" si="20"/>
        <v>2678</v>
      </c>
      <c r="G215" s="111"/>
      <c r="H215" s="111"/>
      <c r="I215" s="109">
        <f t="shared" si="17"/>
        <v>2678</v>
      </c>
      <c r="J215" s="109">
        <v>291.37</v>
      </c>
      <c r="K215" s="83"/>
      <c r="L215" s="83"/>
      <c r="M215" s="84"/>
      <c r="N215" s="107">
        <f t="shared" si="18"/>
        <v>291.37</v>
      </c>
      <c r="O215" s="19">
        <f t="shared" si="19"/>
        <v>2386.63</v>
      </c>
    </row>
    <row r="216" spans="1:15" s="92" customFormat="1" ht="33.75" customHeight="1" x14ac:dyDescent="0.25">
      <c r="A216" s="174"/>
      <c r="B216" s="237"/>
      <c r="C216" s="265" t="s">
        <v>488</v>
      </c>
      <c r="D216" s="106">
        <v>206</v>
      </c>
      <c r="E216" s="81">
        <v>13</v>
      </c>
      <c r="F216" s="19">
        <f t="shared" si="20"/>
        <v>2678</v>
      </c>
      <c r="G216" s="111"/>
      <c r="H216" s="111"/>
      <c r="I216" s="109">
        <f t="shared" si="17"/>
        <v>2678</v>
      </c>
      <c r="J216" s="109">
        <v>291.37</v>
      </c>
      <c r="K216" s="83"/>
      <c r="L216" s="83"/>
      <c r="M216" s="84"/>
      <c r="N216" s="107">
        <f t="shared" si="18"/>
        <v>291.37</v>
      </c>
      <c r="O216" s="19">
        <f t="shared" si="19"/>
        <v>2386.63</v>
      </c>
    </row>
    <row r="217" spans="1:15" s="92" customFormat="1" ht="33.75" customHeight="1" x14ac:dyDescent="0.25">
      <c r="A217" s="174"/>
      <c r="B217" s="237"/>
      <c r="C217" s="265" t="s">
        <v>342</v>
      </c>
      <c r="D217" s="106">
        <v>206</v>
      </c>
      <c r="E217" s="81">
        <v>13</v>
      </c>
      <c r="F217" s="19">
        <f t="shared" si="20"/>
        <v>2678</v>
      </c>
      <c r="G217" s="111"/>
      <c r="H217" s="111"/>
      <c r="I217" s="109">
        <f t="shared" si="17"/>
        <v>2678</v>
      </c>
      <c r="J217" s="109">
        <v>291.37</v>
      </c>
      <c r="K217" s="83"/>
      <c r="L217" s="83"/>
      <c r="M217" s="84"/>
      <c r="N217" s="107">
        <f t="shared" si="18"/>
        <v>291.37</v>
      </c>
      <c r="O217" s="19">
        <f t="shared" si="19"/>
        <v>2386.63</v>
      </c>
    </row>
    <row r="218" spans="1:15" s="92" customFormat="1" ht="33.75" customHeight="1" x14ac:dyDescent="0.25">
      <c r="A218" s="174"/>
      <c r="B218" s="237"/>
      <c r="C218" s="265" t="s">
        <v>333</v>
      </c>
      <c r="D218" s="106">
        <v>206</v>
      </c>
      <c r="E218" s="81">
        <v>13</v>
      </c>
      <c r="F218" s="19">
        <f t="shared" si="20"/>
        <v>2678</v>
      </c>
      <c r="G218" s="111"/>
      <c r="H218" s="111"/>
      <c r="I218" s="109">
        <f t="shared" si="17"/>
        <v>2678</v>
      </c>
      <c r="J218" s="109">
        <v>291.37</v>
      </c>
      <c r="K218" s="83"/>
      <c r="L218" s="83"/>
      <c r="M218" s="84"/>
      <c r="N218" s="107">
        <f t="shared" si="18"/>
        <v>291.37</v>
      </c>
      <c r="O218" s="19">
        <f t="shared" si="19"/>
        <v>2386.63</v>
      </c>
    </row>
    <row r="219" spans="1:15" s="92" customFormat="1" ht="33.75" customHeight="1" x14ac:dyDescent="0.25">
      <c r="A219" s="174"/>
      <c r="B219" s="237"/>
      <c r="C219" s="266" t="s">
        <v>608</v>
      </c>
      <c r="D219" s="106">
        <v>206</v>
      </c>
      <c r="E219" s="81">
        <v>13</v>
      </c>
      <c r="F219" s="19">
        <f t="shared" si="20"/>
        <v>2678</v>
      </c>
      <c r="G219" s="111"/>
      <c r="H219" s="111"/>
      <c r="I219" s="109">
        <f t="shared" si="17"/>
        <v>2678</v>
      </c>
      <c r="J219" s="109">
        <v>0</v>
      </c>
      <c r="K219" s="83"/>
      <c r="L219" s="83"/>
      <c r="M219" s="84"/>
      <c r="N219" s="107">
        <f t="shared" si="18"/>
        <v>0</v>
      </c>
      <c r="O219" s="19">
        <f t="shared" si="19"/>
        <v>2678</v>
      </c>
    </row>
    <row r="220" spans="1:15" s="92" customFormat="1" ht="33.75" customHeight="1" x14ac:dyDescent="0.25">
      <c r="A220" s="174"/>
      <c r="B220" s="237"/>
      <c r="C220" s="272" t="s">
        <v>651</v>
      </c>
      <c r="D220" s="106">
        <v>206</v>
      </c>
      <c r="E220" s="81">
        <v>10.5</v>
      </c>
      <c r="F220" s="19">
        <f t="shared" si="20"/>
        <v>2163</v>
      </c>
      <c r="G220" s="111"/>
      <c r="H220" s="111"/>
      <c r="I220" s="109">
        <f t="shared" si="17"/>
        <v>2163</v>
      </c>
      <c r="J220" s="109">
        <v>0</v>
      </c>
      <c r="K220" s="83"/>
      <c r="L220" s="83"/>
      <c r="M220" s="84"/>
      <c r="N220" s="107">
        <f t="shared" si="18"/>
        <v>0</v>
      </c>
      <c r="O220" s="19">
        <f t="shared" si="19"/>
        <v>2163</v>
      </c>
    </row>
    <row r="221" spans="1:15" s="92" customFormat="1" ht="33.75" customHeight="1" x14ac:dyDescent="0.25">
      <c r="A221" s="174" t="s">
        <v>80</v>
      </c>
      <c r="B221" s="232" t="s">
        <v>95</v>
      </c>
      <c r="C221" s="265" t="s">
        <v>609</v>
      </c>
      <c r="D221" s="106">
        <v>178.08</v>
      </c>
      <c r="E221" s="81">
        <v>13</v>
      </c>
      <c r="F221" s="19">
        <f t="shared" si="20"/>
        <v>2315.04</v>
      </c>
      <c r="G221" s="111"/>
      <c r="H221" s="111"/>
      <c r="I221" s="109">
        <f t="shared" si="17"/>
        <v>2315.04</v>
      </c>
      <c r="J221" s="109">
        <v>0</v>
      </c>
      <c r="K221" s="83"/>
      <c r="L221" s="83"/>
      <c r="M221" s="84"/>
      <c r="N221" s="107">
        <f t="shared" si="18"/>
        <v>0</v>
      </c>
      <c r="O221" s="19">
        <f t="shared" si="19"/>
        <v>2315.04</v>
      </c>
    </row>
    <row r="222" spans="1:15" s="92" customFormat="1" ht="33.75" customHeight="1" x14ac:dyDescent="0.25">
      <c r="A222" s="174"/>
      <c r="B222" s="238" t="s">
        <v>140</v>
      </c>
      <c r="C222" s="265" t="s">
        <v>265</v>
      </c>
      <c r="D222" s="106">
        <v>358.8</v>
      </c>
      <c r="E222" s="81">
        <v>13</v>
      </c>
      <c r="F222" s="19">
        <f t="shared" si="20"/>
        <v>4664.4000000000005</v>
      </c>
      <c r="G222" s="111"/>
      <c r="H222" s="111"/>
      <c r="I222" s="109">
        <f t="shared" si="17"/>
        <v>4664.4000000000005</v>
      </c>
      <c r="J222" s="109">
        <v>746.3</v>
      </c>
      <c r="K222" s="83"/>
      <c r="L222" s="83"/>
      <c r="M222" s="84"/>
      <c r="N222" s="107">
        <f t="shared" si="18"/>
        <v>746.3</v>
      </c>
      <c r="O222" s="157">
        <f t="shared" si="19"/>
        <v>3918.1000000000004</v>
      </c>
    </row>
    <row r="223" spans="1:15" s="92" customFormat="1" ht="33.75" customHeight="1" x14ac:dyDescent="0.25">
      <c r="A223" s="174"/>
      <c r="B223" s="238" t="s">
        <v>141</v>
      </c>
      <c r="C223" s="265" t="s">
        <v>266</v>
      </c>
      <c r="D223" s="106">
        <v>390.8</v>
      </c>
      <c r="E223" s="81">
        <v>13</v>
      </c>
      <c r="F223" s="19">
        <f t="shared" si="20"/>
        <v>5080.4000000000005</v>
      </c>
      <c r="G223" s="111"/>
      <c r="H223" s="111"/>
      <c r="I223" s="109">
        <f t="shared" si="17"/>
        <v>5080.4000000000005</v>
      </c>
      <c r="J223" s="109">
        <v>910.41</v>
      </c>
      <c r="K223" s="83"/>
      <c r="L223" s="83"/>
      <c r="M223" s="84"/>
      <c r="N223" s="107">
        <f t="shared" si="18"/>
        <v>910.41</v>
      </c>
      <c r="O223" s="19">
        <f t="shared" si="19"/>
        <v>4169.9900000000007</v>
      </c>
    </row>
    <row r="224" spans="1:15" s="92" customFormat="1" ht="33.75" customHeight="1" x14ac:dyDescent="0.25">
      <c r="A224" s="174"/>
      <c r="B224" s="238" t="s">
        <v>423</v>
      </c>
      <c r="C224" s="265" t="s">
        <v>267</v>
      </c>
      <c r="D224" s="106">
        <v>223.8</v>
      </c>
      <c r="E224" s="81">
        <v>13</v>
      </c>
      <c r="F224" s="19">
        <f t="shared" si="20"/>
        <v>2909.4</v>
      </c>
      <c r="G224" s="111"/>
      <c r="H224" s="111"/>
      <c r="I224" s="109">
        <f t="shared" si="17"/>
        <v>2909.4</v>
      </c>
      <c r="J224" s="109">
        <v>316.54000000000002</v>
      </c>
      <c r="K224" s="83"/>
      <c r="L224" s="83"/>
      <c r="M224" s="84"/>
      <c r="N224" s="107">
        <f t="shared" si="18"/>
        <v>316.54000000000002</v>
      </c>
      <c r="O224" s="19">
        <f t="shared" si="19"/>
        <v>2592.86</v>
      </c>
    </row>
    <row r="225" spans="1:15" s="92" customFormat="1" ht="33.75" customHeight="1" x14ac:dyDescent="0.25">
      <c r="A225" s="174"/>
      <c r="B225" s="238" t="s">
        <v>96</v>
      </c>
      <c r="C225" s="265" t="s">
        <v>268</v>
      </c>
      <c r="D225" s="106">
        <v>352.3</v>
      </c>
      <c r="E225" s="81">
        <v>13</v>
      </c>
      <c r="F225" s="19">
        <f t="shared" si="20"/>
        <v>4579.9000000000005</v>
      </c>
      <c r="G225" s="111"/>
      <c r="H225" s="111"/>
      <c r="I225" s="109">
        <f t="shared" si="17"/>
        <v>4579.9000000000005</v>
      </c>
      <c r="J225" s="109">
        <v>732.78</v>
      </c>
      <c r="K225" s="83"/>
      <c r="L225" s="83"/>
      <c r="M225" s="84"/>
      <c r="N225" s="107">
        <f t="shared" si="18"/>
        <v>732.78</v>
      </c>
      <c r="O225" s="19">
        <f t="shared" si="19"/>
        <v>3847.1200000000008</v>
      </c>
    </row>
    <row r="226" spans="1:15" s="92" customFormat="1" ht="33.75" customHeight="1" x14ac:dyDescent="0.25">
      <c r="A226" s="174"/>
      <c r="B226" s="237" t="s">
        <v>57</v>
      </c>
      <c r="C226" s="265" t="s">
        <v>269</v>
      </c>
      <c r="D226" s="106">
        <v>206</v>
      </c>
      <c r="E226" s="81">
        <v>13</v>
      </c>
      <c r="F226" s="19">
        <f t="shared" si="20"/>
        <v>2678</v>
      </c>
      <c r="G226" s="111"/>
      <c r="H226" s="111"/>
      <c r="I226" s="109">
        <f t="shared" si="17"/>
        <v>2678</v>
      </c>
      <c r="J226" s="109">
        <v>291.37</v>
      </c>
      <c r="K226" s="83"/>
      <c r="L226" s="83"/>
      <c r="M226" s="84"/>
      <c r="N226" s="107">
        <f t="shared" si="18"/>
        <v>291.37</v>
      </c>
      <c r="O226" s="19">
        <f t="shared" si="19"/>
        <v>2386.63</v>
      </c>
    </row>
    <row r="227" spans="1:15" s="92" customFormat="1" ht="33.75" customHeight="1" x14ac:dyDescent="0.25">
      <c r="A227" s="174"/>
      <c r="B227" s="237"/>
      <c r="C227" s="265" t="s">
        <v>53</v>
      </c>
      <c r="D227" s="106">
        <v>206</v>
      </c>
      <c r="E227" s="81"/>
      <c r="F227" s="19">
        <f t="shared" si="20"/>
        <v>0</v>
      </c>
      <c r="G227" s="111"/>
      <c r="H227" s="111"/>
      <c r="I227" s="109">
        <f t="shared" si="17"/>
        <v>0</v>
      </c>
      <c r="J227" s="109"/>
      <c r="K227" s="83"/>
      <c r="L227" s="83"/>
      <c r="M227" s="84"/>
      <c r="N227" s="107">
        <f t="shared" si="18"/>
        <v>0</v>
      </c>
      <c r="O227" s="19">
        <f t="shared" si="19"/>
        <v>0</v>
      </c>
    </row>
    <row r="228" spans="1:15" s="92" customFormat="1" ht="33.75" customHeight="1" x14ac:dyDescent="0.25">
      <c r="A228" s="174"/>
      <c r="B228" s="238" t="s">
        <v>424</v>
      </c>
      <c r="C228" s="265" t="s">
        <v>53</v>
      </c>
      <c r="D228" s="106">
        <v>161.69999999999999</v>
      </c>
      <c r="E228" s="81"/>
      <c r="F228" s="19">
        <f t="shared" si="20"/>
        <v>0</v>
      </c>
      <c r="G228" s="111"/>
      <c r="H228" s="111"/>
      <c r="I228" s="109">
        <f t="shared" si="17"/>
        <v>0</v>
      </c>
      <c r="J228" s="109"/>
      <c r="K228" s="83"/>
      <c r="L228" s="83"/>
      <c r="M228" s="84"/>
      <c r="N228" s="107">
        <f t="shared" si="18"/>
        <v>0</v>
      </c>
      <c r="O228" s="19">
        <f t="shared" si="19"/>
        <v>0</v>
      </c>
    </row>
    <row r="229" spans="1:15" s="92" customFormat="1" ht="33.75" customHeight="1" x14ac:dyDescent="0.25">
      <c r="A229" s="174"/>
      <c r="B229" s="232" t="s">
        <v>425</v>
      </c>
      <c r="C229" s="265" t="s">
        <v>178</v>
      </c>
      <c r="D229" s="106">
        <v>256.8</v>
      </c>
      <c r="E229" s="81">
        <v>13</v>
      </c>
      <c r="F229" s="19">
        <f t="shared" si="20"/>
        <v>3338.4</v>
      </c>
      <c r="G229" s="111"/>
      <c r="H229" s="111"/>
      <c r="I229" s="109">
        <f t="shared" si="17"/>
        <v>3338.4</v>
      </c>
      <c r="J229" s="109">
        <v>363.22</v>
      </c>
      <c r="K229" s="83"/>
      <c r="L229" s="83"/>
      <c r="M229" s="84"/>
      <c r="N229" s="107">
        <f t="shared" si="18"/>
        <v>363.22</v>
      </c>
      <c r="O229" s="19">
        <f t="shared" si="19"/>
        <v>2975.1800000000003</v>
      </c>
    </row>
    <row r="230" spans="1:15" s="92" customFormat="1" ht="33.75" customHeight="1" x14ac:dyDescent="0.25">
      <c r="A230" s="174"/>
      <c r="B230" s="238" t="s">
        <v>126</v>
      </c>
      <c r="C230" s="265" t="s">
        <v>53</v>
      </c>
      <c r="D230" s="106"/>
      <c r="E230" s="81"/>
      <c r="F230" s="19">
        <f t="shared" si="20"/>
        <v>0</v>
      </c>
      <c r="G230" s="111"/>
      <c r="H230" s="111"/>
      <c r="I230" s="109">
        <f t="shared" si="17"/>
        <v>0</v>
      </c>
      <c r="J230" s="109"/>
      <c r="K230" s="83"/>
      <c r="L230" s="83"/>
      <c r="M230" s="84"/>
      <c r="N230" s="107">
        <f t="shared" si="18"/>
        <v>0</v>
      </c>
      <c r="O230" s="19">
        <f t="shared" si="19"/>
        <v>0</v>
      </c>
    </row>
    <row r="231" spans="1:15" s="92" customFormat="1" ht="33.75" customHeight="1" x14ac:dyDescent="0.25">
      <c r="A231" s="174"/>
      <c r="B231" s="238" t="s">
        <v>426</v>
      </c>
      <c r="C231" s="265" t="s">
        <v>270</v>
      </c>
      <c r="D231" s="106">
        <v>233.4</v>
      </c>
      <c r="E231" s="81">
        <v>13</v>
      </c>
      <c r="F231" s="19">
        <f t="shared" si="20"/>
        <v>3034.2000000000003</v>
      </c>
      <c r="G231" s="111"/>
      <c r="H231" s="111"/>
      <c r="I231" s="109">
        <f t="shared" si="17"/>
        <v>3034.2000000000003</v>
      </c>
      <c r="J231" s="109">
        <v>330.12</v>
      </c>
      <c r="K231" s="83"/>
      <c r="L231" s="83"/>
      <c r="M231" s="84"/>
      <c r="N231" s="107">
        <f t="shared" si="18"/>
        <v>330.12</v>
      </c>
      <c r="O231" s="19">
        <f t="shared" si="19"/>
        <v>2704.0800000000004</v>
      </c>
    </row>
    <row r="232" spans="1:15" s="92" customFormat="1" ht="33.75" customHeight="1" x14ac:dyDescent="0.25">
      <c r="A232" s="174"/>
      <c r="B232" s="237" t="s">
        <v>427</v>
      </c>
      <c r="C232" s="265" t="s">
        <v>531</v>
      </c>
      <c r="D232" s="106">
        <v>304.39999999999998</v>
      </c>
      <c r="E232" s="81">
        <v>13</v>
      </c>
      <c r="F232" s="19">
        <f t="shared" si="20"/>
        <v>3957.2</v>
      </c>
      <c r="G232" s="111"/>
      <c r="H232" s="111"/>
      <c r="I232" s="109">
        <f t="shared" si="17"/>
        <v>3957.2</v>
      </c>
      <c r="J232" s="109">
        <v>430.54</v>
      </c>
      <c r="K232" s="83"/>
      <c r="L232" s="83"/>
      <c r="M232" s="84"/>
      <c r="N232" s="107">
        <f t="shared" si="18"/>
        <v>430.54</v>
      </c>
      <c r="O232" s="19">
        <f t="shared" si="19"/>
        <v>3526.66</v>
      </c>
    </row>
    <row r="233" spans="1:15" s="92" customFormat="1" ht="33.75" customHeight="1" x14ac:dyDescent="0.25">
      <c r="A233" s="174"/>
      <c r="B233" s="237"/>
      <c r="C233" s="262" t="s">
        <v>315</v>
      </c>
      <c r="D233" s="106">
        <v>304.39999999999998</v>
      </c>
      <c r="E233" s="81">
        <v>13</v>
      </c>
      <c r="F233" s="19">
        <f t="shared" si="20"/>
        <v>3957.2</v>
      </c>
      <c r="G233" s="111"/>
      <c r="H233" s="111"/>
      <c r="I233" s="109">
        <f t="shared" si="17"/>
        <v>3957.2</v>
      </c>
      <c r="J233" s="109">
        <v>430.54</v>
      </c>
      <c r="K233" s="83"/>
      <c r="L233" s="83"/>
      <c r="M233" s="84"/>
      <c r="N233" s="107">
        <f t="shared" si="18"/>
        <v>430.54</v>
      </c>
      <c r="O233" s="19">
        <f t="shared" si="19"/>
        <v>3526.66</v>
      </c>
    </row>
    <row r="234" spans="1:15" s="92" customFormat="1" ht="33.75" customHeight="1" x14ac:dyDescent="0.25">
      <c r="A234" s="174"/>
      <c r="B234" s="232" t="s">
        <v>428</v>
      </c>
      <c r="C234" s="265" t="s">
        <v>272</v>
      </c>
      <c r="D234" s="106">
        <v>272.89999999999998</v>
      </c>
      <c r="E234" s="81">
        <v>13</v>
      </c>
      <c r="F234" s="19">
        <f t="shared" si="20"/>
        <v>3547.7</v>
      </c>
      <c r="G234" s="111"/>
      <c r="H234" s="111"/>
      <c r="I234" s="109">
        <f t="shared" si="17"/>
        <v>3547.7</v>
      </c>
      <c r="J234" s="109">
        <v>385.99</v>
      </c>
      <c r="K234" s="83"/>
      <c r="L234" s="83"/>
      <c r="M234" s="84"/>
      <c r="N234" s="107">
        <f t="shared" si="18"/>
        <v>385.99</v>
      </c>
      <c r="O234" s="19">
        <f t="shared" si="19"/>
        <v>3161.71</v>
      </c>
    </row>
    <row r="235" spans="1:15" s="92" customFormat="1" ht="33.75" customHeight="1" x14ac:dyDescent="0.25">
      <c r="A235" s="174"/>
      <c r="B235" s="232" t="s">
        <v>429</v>
      </c>
      <c r="C235" s="265" t="s">
        <v>273</v>
      </c>
      <c r="D235" s="106">
        <v>237.6</v>
      </c>
      <c r="E235" s="81">
        <v>13</v>
      </c>
      <c r="F235" s="19">
        <f>+D235*E235</f>
        <v>3088.7999999999997</v>
      </c>
      <c r="G235" s="111"/>
      <c r="H235" s="111"/>
      <c r="I235" s="109">
        <f t="shared" si="17"/>
        <v>3088.7999999999997</v>
      </c>
      <c r="J235" s="109">
        <v>336.06</v>
      </c>
      <c r="K235" s="83"/>
      <c r="L235" s="83"/>
      <c r="M235" s="84"/>
      <c r="N235" s="107">
        <f t="shared" si="18"/>
        <v>336.06</v>
      </c>
      <c r="O235" s="19">
        <f t="shared" si="19"/>
        <v>2752.74</v>
      </c>
    </row>
    <row r="236" spans="1:15" s="92" customFormat="1" ht="33.75" customHeight="1" x14ac:dyDescent="0.25">
      <c r="A236" s="174"/>
      <c r="B236" s="241" t="s">
        <v>430</v>
      </c>
      <c r="C236" s="265" t="s">
        <v>277</v>
      </c>
      <c r="D236" s="106">
        <v>233.4</v>
      </c>
      <c r="E236" s="81">
        <v>13</v>
      </c>
      <c r="F236" s="19">
        <f>+D236*E236</f>
        <v>3034.2000000000003</v>
      </c>
      <c r="G236" s="111"/>
      <c r="H236" s="111"/>
      <c r="I236" s="109">
        <f t="shared" si="17"/>
        <v>3034.2000000000003</v>
      </c>
      <c r="J236" s="109">
        <v>330.12</v>
      </c>
      <c r="K236" s="83"/>
      <c r="L236" s="83"/>
      <c r="M236" s="84"/>
      <c r="N236" s="107">
        <f t="shared" si="18"/>
        <v>330.12</v>
      </c>
      <c r="O236" s="19">
        <f t="shared" si="19"/>
        <v>2704.0800000000004</v>
      </c>
    </row>
    <row r="237" spans="1:15" s="92" customFormat="1" ht="33.75" customHeight="1" x14ac:dyDescent="0.25">
      <c r="A237" s="174"/>
      <c r="B237" s="241"/>
      <c r="C237" s="265" t="s">
        <v>278</v>
      </c>
      <c r="D237" s="106">
        <v>233.4</v>
      </c>
      <c r="E237" s="81">
        <v>13</v>
      </c>
      <c r="F237" s="19">
        <f>+D237*E237</f>
        <v>3034.2000000000003</v>
      </c>
      <c r="G237" s="111"/>
      <c r="H237" s="111"/>
      <c r="I237" s="109">
        <f t="shared" si="17"/>
        <v>3034.2000000000003</v>
      </c>
      <c r="J237" s="109">
        <v>330.12</v>
      </c>
      <c r="K237" s="83"/>
      <c r="L237" s="83"/>
      <c r="M237" s="84"/>
      <c r="N237" s="107">
        <f t="shared" si="18"/>
        <v>330.12</v>
      </c>
      <c r="O237" s="19">
        <f t="shared" si="19"/>
        <v>2704.0800000000004</v>
      </c>
    </row>
    <row r="238" spans="1:15" s="92" customFormat="1" ht="33.75" customHeight="1" x14ac:dyDescent="0.25">
      <c r="A238" s="174" t="s">
        <v>80</v>
      </c>
      <c r="B238" s="232" t="s">
        <v>431</v>
      </c>
      <c r="C238" s="265" t="s">
        <v>274</v>
      </c>
      <c r="D238" s="106">
        <v>224.4</v>
      </c>
      <c r="E238" s="81">
        <v>13</v>
      </c>
      <c r="F238" s="19">
        <f t="shared" si="20"/>
        <v>2917.2000000000003</v>
      </c>
      <c r="G238" s="111"/>
      <c r="H238" s="111"/>
      <c r="I238" s="109">
        <f t="shared" si="17"/>
        <v>2917.2000000000003</v>
      </c>
      <c r="J238" s="109">
        <v>317.39</v>
      </c>
      <c r="K238" s="83"/>
      <c r="L238" s="83"/>
      <c r="M238" s="84"/>
      <c r="N238" s="107">
        <f t="shared" si="18"/>
        <v>317.39</v>
      </c>
      <c r="O238" s="19">
        <f t="shared" si="19"/>
        <v>2599.8100000000004</v>
      </c>
    </row>
    <row r="239" spans="1:15" s="92" customFormat="1" ht="33.75" customHeight="1" x14ac:dyDescent="0.25">
      <c r="A239" s="174"/>
      <c r="B239" s="247" t="s">
        <v>432</v>
      </c>
      <c r="C239" s="262" t="s">
        <v>279</v>
      </c>
      <c r="D239" s="106">
        <v>221.2</v>
      </c>
      <c r="E239" s="81">
        <v>13</v>
      </c>
      <c r="F239" s="19">
        <f>+D239*E239</f>
        <v>2875.6</v>
      </c>
      <c r="G239" s="111"/>
      <c r="H239" s="111"/>
      <c r="I239" s="109">
        <f t="shared" si="17"/>
        <v>2875.6</v>
      </c>
      <c r="J239" s="109">
        <v>312.87</v>
      </c>
      <c r="K239" s="83"/>
      <c r="L239" s="83"/>
      <c r="M239" s="84"/>
      <c r="N239" s="107">
        <f t="shared" si="18"/>
        <v>312.87</v>
      </c>
      <c r="O239" s="19">
        <f t="shared" si="19"/>
        <v>2562.73</v>
      </c>
    </row>
    <row r="240" spans="1:15" s="92" customFormat="1" ht="33.75" customHeight="1" x14ac:dyDescent="0.25">
      <c r="A240" s="174"/>
      <c r="B240" s="241" t="s">
        <v>433</v>
      </c>
      <c r="C240" s="265" t="s">
        <v>275</v>
      </c>
      <c r="D240" s="106">
        <v>211.5</v>
      </c>
      <c r="E240" s="81">
        <v>13</v>
      </c>
      <c r="F240" s="19">
        <f t="shared" si="20"/>
        <v>2749.5</v>
      </c>
      <c r="G240" s="111"/>
      <c r="H240" s="111"/>
      <c r="I240" s="109">
        <f t="shared" si="17"/>
        <v>2749.5</v>
      </c>
      <c r="J240" s="109">
        <v>299.14999999999998</v>
      </c>
      <c r="K240" s="83"/>
      <c r="L240" s="83"/>
      <c r="M240" s="84"/>
      <c r="N240" s="107">
        <f t="shared" si="18"/>
        <v>299.14999999999998</v>
      </c>
      <c r="O240" s="19">
        <f t="shared" si="19"/>
        <v>2450.35</v>
      </c>
    </row>
    <row r="241" spans="1:15" s="92" customFormat="1" ht="33.75" customHeight="1" x14ac:dyDescent="0.25">
      <c r="A241" s="174"/>
      <c r="B241" s="241"/>
      <c r="C241" s="265" t="s">
        <v>276</v>
      </c>
      <c r="D241" s="106">
        <v>211.5</v>
      </c>
      <c r="E241" s="81">
        <v>13</v>
      </c>
      <c r="F241" s="19">
        <f t="shared" si="20"/>
        <v>2749.5</v>
      </c>
      <c r="G241" s="111"/>
      <c r="H241" s="111"/>
      <c r="I241" s="109">
        <f t="shared" si="17"/>
        <v>2749.5</v>
      </c>
      <c r="J241" s="109">
        <v>299.14999999999998</v>
      </c>
      <c r="K241" s="83"/>
      <c r="L241" s="83"/>
      <c r="M241" s="84"/>
      <c r="N241" s="107">
        <f t="shared" si="18"/>
        <v>299.14999999999998</v>
      </c>
      <c r="O241" s="19">
        <f t="shared" si="19"/>
        <v>2450.35</v>
      </c>
    </row>
    <row r="242" spans="1:15" s="92" customFormat="1" ht="33.75" customHeight="1" x14ac:dyDescent="0.25">
      <c r="A242" s="174"/>
      <c r="B242" s="241"/>
      <c r="C242" s="265" t="s">
        <v>282</v>
      </c>
      <c r="D242" s="106">
        <v>211.5</v>
      </c>
      <c r="E242" s="81">
        <v>13</v>
      </c>
      <c r="F242" s="19">
        <f t="shared" si="20"/>
        <v>2749.5</v>
      </c>
      <c r="G242" s="111"/>
      <c r="H242" s="111"/>
      <c r="I242" s="109">
        <f t="shared" si="17"/>
        <v>2749.5</v>
      </c>
      <c r="J242" s="109">
        <v>299.14999999999998</v>
      </c>
      <c r="K242" s="83"/>
      <c r="L242" s="83"/>
      <c r="M242" s="84"/>
      <c r="N242" s="107">
        <f t="shared" si="18"/>
        <v>299.14999999999998</v>
      </c>
      <c r="O242" s="19">
        <f t="shared" si="19"/>
        <v>2450.35</v>
      </c>
    </row>
    <row r="243" spans="1:15" s="92" customFormat="1" ht="33.75" customHeight="1" x14ac:dyDescent="0.25">
      <c r="A243" s="174"/>
      <c r="B243" s="232" t="s">
        <v>434</v>
      </c>
      <c r="C243" s="265" t="s">
        <v>280</v>
      </c>
      <c r="D243" s="106">
        <v>177.1</v>
      </c>
      <c r="E243" s="81">
        <v>13</v>
      </c>
      <c r="F243" s="19">
        <f t="shared" si="20"/>
        <v>2302.2999999999997</v>
      </c>
      <c r="G243" s="111"/>
      <c r="H243" s="111"/>
      <c r="I243" s="109">
        <f t="shared" si="17"/>
        <v>2302.2999999999997</v>
      </c>
      <c r="J243" s="109">
        <v>165.47</v>
      </c>
      <c r="K243" s="83"/>
      <c r="L243" s="83"/>
      <c r="M243" s="84"/>
      <c r="N243" s="107">
        <f t="shared" si="18"/>
        <v>165.47</v>
      </c>
      <c r="O243" s="19">
        <f t="shared" si="19"/>
        <v>2136.83</v>
      </c>
    </row>
    <row r="244" spans="1:15" s="92" customFormat="1" ht="33.75" customHeight="1" x14ac:dyDescent="0.25">
      <c r="A244" s="175"/>
      <c r="B244" s="232" t="s">
        <v>435</v>
      </c>
      <c r="C244" s="265" t="s">
        <v>281</v>
      </c>
      <c r="D244" s="106">
        <v>161.80000000000001</v>
      </c>
      <c r="E244" s="81">
        <v>13</v>
      </c>
      <c r="F244" s="19">
        <f>+D244*E244</f>
        <v>2103.4</v>
      </c>
      <c r="G244" s="111"/>
      <c r="H244" s="111"/>
      <c r="I244" s="109">
        <f t="shared" si="17"/>
        <v>2103.4</v>
      </c>
      <c r="J244" s="109">
        <v>134.62</v>
      </c>
      <c r="K244" s="83"/>
      <c r="L244" s="83"/>
      <c r="M244" s="84"/>
      <c r="N244" s="107">
        <f t="shared" si="18"/>
        <v>134.62</v>
      </c>
      <c r="O244" s="19">
        <f t="shared" si="19"/>
        <v>1968.7800000000002</v>
      </c>
    </row>
    <row r="245" spans="1:15" s="92" customFormat="1" ht="33.75" customHeight="1" x14ac:dyDescent="0.25">
      <c r="A245" s="173" t="s">
        <v>436</v>
      </c>
      <c r="B245" s="232" t="s">
        <v>611</v>
      </c>
      <c r="C245" s="265" t="s">
        <v>610</v>
      </c>
      <c r="D245" s="106">
        <v>853.03</v>
      </c>
      <c r="E245" s="81">
        <v>13</v>
      </c>
      <c r="F245" s="19">
        <f t="shared" si="20"/>
        <v>11089.39</v>
      </c>
      <c r="G245" s="112"/>
      <c r="H245" s="112"/>
      <c r="I245" s="109">
        <f t="shared" si="17"/>
        <v>11089.39</v>
      </c>
      <c r="J245" s="109">
        <v>1794.41</v>
      </c>
      <c r="K245" s="83"/>
      <c r="L245" s="113"/>
      <c r="M245" s="84"/>
      <c r="N245" s="107">
        <f t="shared" si="18"/>
        <v>1794.41</v>
      </c>
      <c r="O245" s="157">
        <f t="shared" si="19"/>
        <v>9294.98</v>
      </c>
    </row>
    <row r="246" spans="1:15" s="92" customFormat="1" ht="33.75" customHeight="1" x14ac:dyDescent="0.25">
      <c r="A246" s="174"/>
      <c r="B246" s="238" t="s">
        <v>437</v>
      </c>
      <c r="C246" s="265" t="s">
        <v>283</v>
      </c>
      <c r="D246" s="106">
        <v>641.9</v>
      </c>
      <c r="E246" s="81">
        <v>13</v>
      </c>
      <c r="F246" s="19">
        <f t="shared" si="20"/>
        <v>8344.6999999999989</v>
      </c>
      <c r="G246" s="112"/>
      <c r="H246" s="112"/>
      <c r="I246" s="109">
        <f t="shared" si="17"/>
        <v>8344.6999999999989</v>
      </c>
      <c r="J246" s="109">
        <v>1782.43</v>
      </c>
      <c r="K246" s="83"/>
      <c r="L246" s="83"/>
      <c r="M246" s="84"/>
      <c r="N246" s="107">
        <f t="shared" si="18"/>
        <v>1782.43</v>
      </c>
      <c r="O246" s="19">
        <f t="shared" si="19"/>
        <v>6562.2699999999986</v>
      </c>
    </row>
    <row r="247" spans="1:15" s="92" customFormat="1" ht="33.75" customHeight="1" x14ac:dyDescent="0.25">
      <c r="A247" s="174"/>
      <c r="B247" s="238" t="s">
        <v>97</v>
      </c>
      <c r="C247" s="265" t="s">
        <v>53</v>
      </c>
      <c r="D247" s="106">
        <v>454.6</v>
      </c>
      <c r="E247" s="81"/>
      <c r="F247" s="19">
        <f t="shared" si="20"/>
        <v>0</v>
      </c>
      <c r="G247" s="112"/>
      <c r="H247" s="112"/>
      <c r="I247" s="109">
        <f t="shared" si="17"/>
        <v>0</v>
      </c>
      <c r="J247" s="109"/>
      <c r="K247" s="83"/>
      <c r="L247" s="83"/>
      <c r="M247" s="84"/>
      <c r="N247" s="107">
        <f t="shared" si="18"/>
        <v>0</v>
      </c>
      <c r="O247" s="19">
        <f t="shared" si="19"/>
        <v>0</v>
      </c>
    </row>
    <row r="248" spans="1:15" s="92" customFormat="1" ht="33.75" customHeight="1" x14ac:dyDescent="0.25">
      <c r="A248" s="174"/>
      <c r="B248" s="238" t="s">
        <v>438</v>
      </c>
      <c r="C248" s="265" t="s">
        <v>284</v>
      </c>
      <c r="D248" s="106">
        <v>453.5</v>
      </c>
      <c r="E248" s="81">
        <v>13</v>
      </c>
      <c r="F248" s="19">
        <f t="shared" si="20"/>
        <v>5895.5</v>
      </c>
      <c r="G248" s="112"/>
      <c r="H248" s="112"/>
      <c r="I248" s="109">
        <f t="shared" si="17"/>
        <v>5895.5</v>
      </c>
      <c r="J248" s="109">
        <v>1259.28</v>
      </c>
      <c r="K248" s="83"/>
      <c r="L248" s="83"/>
      <c r="M248" s="84"/>
      <c r="N248" s="107">
        <f t="shared" si="18"/>
        <v>1259.28</v>
      </c>
      <c r="O248" s="19">
        <f t="shared" si="19"/>
        <v>4636.22</v>
      </c>
    </row>
    <row r="249" spans="1:15" s="92" customFormat="1" ht="33.75" customHeight="1" x14ac:dyDescent="0.25">
      <c r="A249" s="174"/>
      <c r="B249" s="238" t="s">
        <v>111</v>
      </c>
      <c r="C249" s="262" t="s">
        <v>53</v>
      </c>
      <c r="D249" s="106">
        <v>424</v>
      </c>
      <c r="E249" s="81"/>
      <c r="F249" s="19">
        <f t="shared" si="20"/>
        <v>0</v>
      </c>
      <c r="G249" s="112"/>
      <c r="H249" s="112"/>
      <c r="I249" s="109">
        <f t="shared" si="17"/>
        <v>0</v>
      </c>
      <c r="J249" s="109"/>
      <c r="K249" s="83"/>
      <c r="L249" s="83"/>
      <c r="M249" s="84"/>
      <c r="N249" s="107">
        <f t="shared" si="18"/>
        <v>0</v>
      </c>
      <c r="O249" s="19">
        <f t="shared" si="19"/>
        <v>0</v>
      </c>
    </row>
    <row r="250" spans="1:15" s="92" customFormat="1" ht="33.75" customHeight="1" x14ac:dyDescent="0.25">
      <c r="A250" s="174"/>
      <c r="B250" s="248" t="s">
        <v>110</v>
      </c>
      <c r="C250" s="265" t="s">
        <v>53</v>
      </c>
      <c r="D250" s="106">
        <v>400</v>
      </c>
      <c r="E250" s="81"/>
      <c r="F250" s="19">
        <f t="shared" si="20"/>
        <v>0</v>
      </c>
      <c r="G250" s="112"/>
      <c r="H250" s="160"/>
      <c r="I250" s="109">
        <f t="shared" si="17"/>
        <v>0</v>
      </c>
      <c r="J250" s="109"/>
      <c r="K250" s="83"/>
      <c r="L250" s="83"/>
      <c r="M250" s="84"/>
      <c r="N250" s="107">
        <f t="shared" si="18"/>
        <v>0</v>
      </c>
      <c r="O250" s="19">
        <f t="shared" si="19"/>
        <v>0</v>
      </c>
    </row>
    <row r="251" spans="1:15" s="92" customFormat="1" ht="33.75" customHeight="1" x14ac:dyDescent="0.25">
      <c r="A251" s="174"/>
      <c r="B251" s="238" t="s">
        <v>439</v>
      </c>
      <c r="C251" s="265" t="s">
        <v>285</v>
      </c>
      <c r="D251" s="106">
        <v>195.4</v>
      </c>
      <c r="E251" s="81">
        <v>13</v>
      </c>
      <c r="F251" s="19">
        <f t="shared" si="20"/>
        <v>2540.2000000000003</v>
      </c>
      <c r="G251" s="111"/>
      <c r="H251" s="111"/>
      <c r="I251" s="109">
        <f t="shared" si="17"/>
        <v>2540.2000000000003</v>
      </c>
      <c r="J251" s="109">
        <v>276.37</v>
      </c>
      <c r="K251" s="83"/>
      <c r="L251" s="83"/>
      <c r="M251" s="84"/>
      <c r="N251" s="107">
        <f t="shared" si="18"/>
        <v>276.37</v>
      </c>
      <c r="O251" s="19">
        <f t="shared" si="19"/>
        <v>2263.8300000000004</v>
      </c>
    </row>
    <row r="252" spans="1:15" s="92" customFormat="1" ht="33.75" customHeight="1" x14ac:dyDescent="0.25">
      <c r="A252" s="174"/>
      <c r="B252" s="238" t="s">
        <v>98</v>
      </c>
      <c r="C252" s="265" t="s">
        <v>286</v>
      </c>
      <c r="D252" s="106">
        <v>428.5</v>
      </c>
      <c r="E252" s="81">
        <v>13</v>
      </c>
      <c r="F252" s="19">
        <f t="shared" si="20"/>
        <v>5570.5</v>
      </c>
      <c r="G252" s="111"/>
      <c r="H252" s="111"/>
      <c r="I252" s="109">
        <f t="shared" si="17"/>
        <v>5570.5</v>
      </c>
      <c r="J252" s="109">
        <v>998.23</v>
      </c>
      <c r="K252" s="83"/>
      <c r="L252" s="83"/>
      <c r="M252" s="84"/>
      <c r="N252" s="107">
        <f t="shared" si="18"/>
        <v>998.23</v>
      </c>
      <c r="O252" s="19">
        <f t="shared" si="19"/>
        <v>4572.2700000000004</v>
      </c>
    </row>
    <row r="253" spans="1:15" s="92" customFormat="1" ht="33.75" customHeight="1" x14ac:dyDescent="0.25">
      <c r="A253" s="174"/>
      <c r="B253" s="239" t="s">
        <v>99</v>
      </c>
      <c r="C253" s="262" t="s">
        <v>612</v>
      </c>
      <c r="D253" s="106">
        <v>238.7</v>
      </c>
      <c r="E253" s="81">
        <v>13</v>
      </c>
      <c r="F253" s="19">
        <f t="shared" si="20"/>
        <v>3103.1</v>
      </c>
      <c r="G253" s="111"/>
      <c r="H253" s="111"/>
      <c r="I253" s="109">
        <f t="shared" si="17"/>
        <v>3103.1</v>
      </c>
      <c r="J253" s="109">
        <v>44.21</v>
      </c>
      <c r="K253" s="83"/>
      <c r="L253" s="83"/>
      <c r="M253" s="84"/>
      <c r="N253" s="107">
        <f t="shared" si="18"/>
        <v>44.21</v>
      </c>
      <c r="O253" s="19">
        <f t="shared" si="19"/>
        <v>3058.89</v>
      </c>
    </row>
    <row r="254" spans="1:15" s="92" customFormat="1" ht="33.75" customHeight="1" x14ac:dyDescent="0.25">
      <c r="A254" s="174"/>
      <c r="B254" s="238" t="s">
        <v>440</v>
      </c>
      <c r="C254" s="265" t="s">
        <v>287</v>
      </c>
      <c r="D254" s="106">
        <v>409.76</v>
      </c>
      <c r="E254" s="81">
        <v>13</v>
      </c>
      <c r="F254" s="19">
        <f t="shared" si="20"/>
        <v>5326.88</v>
      </c>
      <c r="G254" s="111"/>
      <c r="H254" s="111"/>
      <c r="I254" s="109">
        <f t="shared" si="17"/>
        <v>5326.88</v>
      </c>
      <c r="J254" s="109">
        <v>954.44</v>
      </c>
      <c r="K254" s="83"/>
      <c r="L254" s="83"/>
      <c r="M254" s="84"/>
      <c r="N254" s="107">
        <f t="shared" si="18"/>
        <v>954.44</v>
      </c>
      <c r="O254" s="19">
        <f t="shared" si="19"/>
        <v>4372.4400000000005</v>
      </c>
    </row>
    <row r="255" spans="1:15" s="92" customFormat="1" ht="33.75" customHeight="1" x14ac:dyDescent="0.25">
      <c r="A255" s="174" t="s">
        <v>436</v>
      </c>
      <c r="B255" s="239" t="s">
        <v>441</v>
      </c>
      <c r="C255" s="265" t="s">
        <v>288</v>
      </c>
      <c r="D255" s="106">
        <v>589.96</v>
      </c>
      <c r="E255" s="81">
        <v>13</v>
      </c>
      <c r="F255" s="19">
        <f t="shared" si="20"/>
        <v>7669.4800000000005</v>
      </c>
      <c r="G255" s="111"/>
      <c r="H255" s="111"/>
      <c r="I255" s="109">
        <f t="shared" si="17"/>
        <v>7669.4800000000005</v>
      </c>
      <c r="J255" s="109">
        <v>1638.2</v>
      </c>
      <c r="K255" s="83"/>
      <c r="L255" s="83"/>
      <c r="M255" s="84"/>
      <c r="N255" s="107">
        <f t="shared" si="18"/>
        <v>1638.2</v>
      </c>
      <c r="O255" s="19">
        <f t="shared" si="19"/>
        <v>6031.2800000000007</v>
      </c>
    </row>
    <row r="256" spans="1:15" s="92" customFormat="1" ht="33.75" customHeight="1" x14ac:dyDescent="0.25">
      <c r="A256" s="174"/>
      <c r="B256" s="239" t="s">
        <v>442</v>
      </c>
      <c r="C256" s="265" t="s">
        <v>145</v>
      </c>
      <c r="D256" s="106">
        <v>233.4</v>
      </c>
      <c r="E256" s="81">
        <v>13</v>
      </c>
      <c r="F256" s="19">
        <f>+D256*E256</f>
        <v>3034.2000000000003</v>
      </c>
      <c r="G256" s="111"/>
      <c r="H256" s="111"/>
      <c r="I256" s="109">
        <f t="shared" si="17"/>
        <v>3034.2000000000003</v>
      </c>
      <c r="J256" s="109">
        <v>330.12</v>
      </c>
      <c r="K256" s="83"/>
      <c r="L256" s="83"/>
      <c r="M256" s="84"/>
      <c r="N256" s="107">
        <f t="shared" si="18"/>
        <v>330.12</v>
      </c>
      <c r="O256" s="19">
        <f t="shared" si="19"/>
        <v>2704.0800000000004</v>
      </c>
    </row>
    <row r="257" spans="1:15" s="92" customFormat="1" ht="33.75" customHeight="1" x14ac:dyDescent="0.25">
      <c r="A257" s="174"/>
      <c r="B257" s="239" t="s">
        <v>443</v>
      </c>
      <c r="C257" s="265" t="s">
        <v>289</v>
      </c>
      <c r="D257" s="106">
        <v>233.4</v>
      </c>
      <c r="E257" s="81">
        <v>13</v>
      </c>
      <c r="F257" s="19">
        <f t="shared" si="20"/>
        <v>3034.2000000000003</v>
      </c>
      <c r="G257" s="111"/>
      <c r="H257" s="111"/>
      <c r="I257" s="109">
        <f t="shared" si="17"/>
        <v>3034.2000000000003</v>
      </c>
      <c r="J257" s="109">
        <v>330.12</v>
      </c>
      <c r="K257" s="83"/>
      <c r="L257" s="83"/>
      <c r="M257" s="84"/>
      <c r="N257" s="107">
        <f t="shared" si="18"/>
        <v>330.12</v>
      </c>
      <c r="O257" s="19">
        <f t="shared" si="19"/>
        <v>2704.0800000000004</v>
      </c>
    </row>
    <row r="258" spans="1:15" s="92" customFormat="1" ht="33.75" customHeight="1" x14ac:dyDescent="0.25">
      <c r="A258" s="175"/>
      <c r="B258" s="239" t="s">
        <v>444</v>
      </c>
      <c r="C258" s="265" t="s">
        <v>290</v>
      </c>
      <c r="D258" s="106">
        <v>233.4</v>
      </c>
      <c r="E258" s="81">
        <v>13</v>
      </c>
      <c r="F258" s="19">
        <f t="shared" si="20"/>
        <v>3034.2000000000003</v>
      </c>
      <c r="G258" s="111"/>
      <c r="H258" s="111"/>
      <c r="I258" s="109">
        <f t="shared" si="17"/>
        <v>3034.2000000000003</v>
      </c>
      <c r="J258" s="109">
        <v>330.12</v>
      </c>
      <c r="K258" s="83"/>
      <c r="L258" s="83"/>
      <c r="M258" s="84"/>
      <c r="N258" s="107">
        <f t="shared" si="18"/>
        <v>330.12</v>
      </c>
      <c r="O258" s="19">
        <f t="shared" si="19"/>
        <v>2704.0800000000004</v>
      </c>
    </row>
    <row r="259" spans="1:15" s="92" customFormat="1" ht="33.75" customHeight="1" x14ac:dyDescent="0.25">
      <c r="A259" s="173" t="s">
        <v>101</v>
      </c>
      <c r="B259" s="232" t="s">
        <v>363</v>
      </c>
      <c r="C259" s="265" t="s">
        <v>291</v>
      </c>
      <c r="D259" s="106">
        <v>423</v>
      </c>
      <c r="E259" s="81">
        <v>13</v>
      </c>
      <c r="F259" s="19">
        <f t="shared" si="20"/>
        <v>5499</v>
      </c>
      <c r="G259" s="111"/>
      <c r="H259" s="111"/>
      <c r="I259" s="109">
        <f t="shared" si="17"/>
        <v>5499</v>
      </c>
      <c r="J259" s="109">
        <v>985.42</v>
      </c>
      <c r="K259" s="83"/>
      <c r="L259" s="83"/>
      <c r="M259" s="84"/>
      <c r="N259" s="107">
        <f t="shared" si="18"/>
        <v>985.42</v>
      </c>
      <c r="O259" s="157">
        <f t="shared" si="19"/>
        <v>4513.58</v>
      </c>
    </row>
    <row r="260" spans="1:15" s="92" customFormat="1" ht="33.75" customHeight="1" x14ac:dyDescent="0.25">
      <c r="A260" s="174"/>
      <c r="B260" s="232" t="s">
        <v>445</v>
      </c>
      <c r="C260" s="265" t="s">
        <v>292</v>
      </c>
      <c r="D260" s="106">
        <v>222.3</v>
      </c>
      <c r="E260" s="81">
        <v>13</v>
      </c>
      <c r="F260" s="19">
        <f t="shared" si="20"/>
        <v>2889.9</v>
      </c>
      <c r="G260" s="111"/>
      <c r="H260" s="111"/>
      <c r="I260" s="109">
        <f t="shared" si="17"/>
        <v>2889.9</v>
      </c>
      <c r="J260" s="109">
        <v>314.42</v>
      </c>
      <c r="K260" s="83"/>
      <c r="L260" s="83"/>
      <c r="M260" s="84"/>
      <c r="N260" s="107">
        <f t="shared" si="18"/>
        <v>314.42</v>
      </c>
      <c r="O260" s="19">
        <f t="shared" si="19"/>
        <v>2575.48</v>
      </c>
    </row>
    <row r="261" spans="1:15" s="92" customFormat="1" ht="33.75" customHeight="1" x14ac:dyDescent="0.25">
      <c r="A261" s="174"/>
      <c r="B261" s="238" t="s">
        <v>142</v>
      </c>
      <c r="C261" s="265" t="s">
        <v>53</v>
      </c>
      <c r="D261" s="106">
        <v>358.8</v>
      </c>
      <c r="E261" s="81"/>
      <c r="F261" s="19">
        <f t="shared" si="20"/>
        <v>0</v>
      </c>
      <c r="G261" s="111"/>
      <c r="H261" s="111"/>
      <c r="I261" s="109">
        <f t="shared" si="17"/>
        <v>0</v>
      </c>
      <c r="J261" s="109"/>
      <c r="K261" s="83"/>
      <c r="L261" s="83"/>
      <c r="M261" s="84"/>
      <c r="N261" s="107">
        <f t="shared" si="18"/>
        <v>0</v>
      </c>
      <c r="O261" s="19">
        <f t="shared" si="19"/>
        <v>0</v>
      </c>
    </row>
    <row r="262" spans="1:15" s="92" customFormat="1" ht="33.75" customHeight="1" x14ac:dyDescent="0.25">
      <c r="A262" s="174"/>
      <c r="B262" s="238" t="s">
        <v>102</v>
      </c>
      <c r="C262" s="265" t="s">
        <v>293</v>
      </c>
      <c r="D262" s="106">
        <v>238.7</v>
      </c>
      <c r="E262" s="81">
        <v>13</v>
      </c>
      <c r="F262" s="19">
        <f t="shared" si="20"/>
        <v>3103.1</v>
      </c>
      <c r="G262" s="111"/>
      <c r="H262" s="111"/>
      <c r="I262" s="109">
        <f t="shared" si="17"/>
        <v>3103.1</v>
      </c>
      <c r="J262" s="109">
        <v>337.48</v>
      </c>
      <c r="K262" s="83"/>
      <c r="L262" s="83"/>
      <c r="M262" s="84"/>
      <c r="N262" s="107">
        <f t="shared" si="18"/>
        <v>337.48</v>
      </c>
      <c r="O262" s="19">
        <f t="shared" si="19"/>
        <v>2765.62</v>
      </c>
    </row>
    <row r="263" spans="1:15" s="92" customFormat="1" ht="33.75" customHeight="1" x14ac:dyDescent="0.25">
      <c r="A263" s="174"/>
      <c r="B263" s="237" t="s">
        <v>446</v>
      </c>
      <c r="C263" s="265" t="s">
        <v>596</v>
      </c>
      <c r="D263" s="106">
        <v>207.8</v>
      </c>
      <c r="E263" s="81">
        <v>13</v>
      </c>
      <c r="F263" s="19">
        <f t="shared" si="20"/>
        <v>2701.4</v>
      </c>
      <c r="G263" s="111"/>
      <c r="H263" s="111"/>
      <c r="I263" s="109">
        <f t="shared" si="17"/>
        <v>2701.4</v>
      </c>
      <c r="J263" s="109">
        <v>293.91000000000003</v>
      </c>
      <c r="K263" s="83"/>
      <c r="L263" s="83"/>
      <c r="M263" s="84"/>
      <c r="N263" s="107">
        <f t="shared" si="18"/>
        <v>293.91000000000003</v>
      </c>
      <c r="O263" s="19">
        <f t="shared" si="19"/>
        <v>2407.4900000000002</v>
      </c>
    </row>
    <row r="264" spans="1:15" s="92" customFormat="1" ht="33.75" customHeight="1" x14ac:dyDescent="0.25">
      <c r="A264" s="174"/>
      <c r="B264" s="237"/>
      <c r="C264" s="265" t="s">
        <v>597</v>
      </c>
      <c r="D264" s="106">
        <v>207.8</v>
      </c>
      <c r="E264" s="81">
        <v>13</v>
      </c>
      <c r="F264" s="19">
        <f t="shared" si="20"/>
        <v>2701.4</v>
      </c>
      <c r="G264" s="111"/>
      <c r="H264" s="111"/>
      <c r="I264" s="109">
        <f t="shared" si="17"/>
        <v>2701.4</v>
      </c>
      <c r="J264" s="109">
        <v>293.91000000000003</v>
      </c>
      <c r="K264" s="83"/>
      <c r="L264" s="83"/>
      <c r="M264" s="84"/>
      <c r="N264" s="107">
        <f t="shared" si="18"/>
        <v>293.91000000000003</v>
      </c>
      <c r="O264" s="19">
        <f t="shared" si="19"/>
        <v>2407.4900000000002</v>
      </c>
    </row>
    <row r="265" spans="1:15" s="92" customFormat="1" ht="33.75" customHeight="1" x14ac:dyDescent="0.25">
      <c r="A265" s="174"/>
      <c r="B265" s="237" t="s">
        <v>447</v>
      </c>
      <c r="C265" s="265" t="s">
        <v>613</v>
      </c>
      <c r="D265" s="106">
        <v>207.08</v>
      </c>
      <c r="E265" s="81">
        <v>13</v>
      </c>
      <c r="F265" s="19">
        <f t="shared" si="20"/>
        <v>2692.04</v>
      </c>
      <c r="G265" s="111"/>
      <c r="H265" s="111"/>
      <c r="I265" s="109">
        <f t="shared" si="17"/>
        <v>2692.04</v>
      </c>
      <c r="J265" s="109">
        <v>0.37</v>
      </c>
      <c r="K265" s="83"/>
      <c r="L265" s="83"/>
      <c r="M265" s="84"/>
      <c r="N265" s="107">
        <f t="shared" si="18"/>
        <v>0.37</v>
      </c>
      <c r="O265" s="19">
        <f t="shared" si="19"/>
        <v>2691.67</v>
      </c>
    </row>
    <row r="266" spans="1:15" s="92" customFormat="1" ht="33.75" customHeight="1" x14ac:dyDescent="0.25">
      <c r="A266" s="174"/>
      <c r="B266" s="237"/>
      <c r="C266" s="265" t="s">
        <v>294</v>
      </c>
      <c r="D266" s="106">
        <v>207.8</v>
      </c>
      <c r="E266" s="81">
        <v>13</v>
      </c>
      <c r="F266" s="19">
        <f t="shared" si="20"/>
        <v>2701.4</v>
      </c>
      <c r="G266" s="111"/>
      <c r="H266" s="111"/>
      <c r="I266" s="109">
        <f t="shared" si="17"/>
        <v>2701.4</v>
      </c>
      <c r="J266" s="109">
        <v>293.91000000000003</v>
      </c>
      <c r="K266" s="83"/>
      <c r="L266" s="83"/>
      <c r="M266" s="84"/>
      <c r="N266" s="107">
        <f t="shared" si="18"/>
        <v>293.91000000000003</v>
      </c>
      <c r="O266" s="19">
        <f t="shared" si="19"/>
        <v>2407.4900000000002</v>
      </c>
    </row>
    <row r="267" spans="1:15" s="92" customFormat="1" ht="33.75" customHeight="1" x14ac:dyDescent="0.25">
      <c r="A267" s="174"/>
      <c r="B267" s="238" t="s">
        <v>448</v>
      </c>
      <c r="C267" s="265" t="s">
        <v>295</v>
      </c>
      <c r="D267" s="106">
        <v>202.9</v>
      </c>
      <c r="E267" s="81">
        <v>13</v>
      </c>
      <c r="F267" s="19">
        <f t="shared" si="20"/>
        <v>2637.7000000000003</v>
      </c>
      <c r="G267" s="111"/>
      <c r="H267" s="111"/>
      <c r="I267" s="109">
        <f t="shared" si="17"/>
        <v>2637.7000000000003</v>
      </c>
      <c r="J267" s="109">
        <v>286.98</v>
      </c>
      <c r="K267" s="83"/>
      <c r="L267" s="83"/>
      <c r="M267" s="84"/>
      <c r="N267" s="107">
        <f t="shared" si="18"/>
        <v>286.98</v>
      </c>
      <c r="O267" s="19">
        <f t="shared" si="19"/>
        <v>2350.7200000000003</v>
      </c>
    </row>
    <row r="268" spans="1:15" s="92" customFormat="1" ht="33.75" customHeight="1" x14ac:dyDescent="0.25">
      <c r="A268" s="174"/>
      <c r="B268" s="238" t="s">
        <v>103</v>
      </c>
      <c r="C268" s="265" t="s">
        <v>296</v>
      </c>
      <c r="D268" s="106">
        <v>172.9</v>
      </c>
      <c r="E268" s="81">
        <v>13</v>
      </c>
      <c r="F268" s="19">
        <f t="shared" si="20"/>
        <v>2247.7000000000003</v>
      </c>
      <c r="G268" s="111"/>
      <c r="H268" s="111"/>
      <c r="I268" s="109">
        <f t="shared" si="17"/>
        <v>2247.7000000000003</v>
      </c>
      <c r="J268" s="109">
        <v>143.85</v>
      </c>
      <c r="K268" s="83"/>
      <c r="L268" s="83"/>
      <c r="M268" s="84"/>
      <c r="N268" s="107">
        <f t="shared" si="18"/>
        <v>143.85</v>
      </c>
      <c r="O268" s="19">
        <f t="shared" si="19"/>
        <v>2103.8500000000004</v>
      </c>
    </row>
    <row r="269" spans="1:15" s="92" customFormat="1" ht="33.75" customHeight="1" x14ac:dyDescent="0.25">
      <c r="A269" s="174"/>
      <c r="B269" s="238" t="s">
        <v>114</v>
      </c>
      <c r="C269" s="265"/>
      <c r="D269" s="106">
        <v>290.5</v>
      </c>
      <c r="E269" s="81">
        <v>0</v>
      </c>
      <c r="F269" s="19">
        <f t="shared" si="20"/>
        <v>0</v>
      </c>
      <c r="G269" s="111"/>
      <c r="H269" s="111"/>
      <c r="I269" s="109">
        <f t="shared" si="17"/>
        <v>0</v>
      </c>
      <c r="J269" s="109"/>
      <c r="K269" s="83"/>
      <c r="L269" s="83"/>
      <c r="M269" s="84"/>
      <c r="N269" s="107">
        <f t="shared" si="18"/>
        <v>0</v>
      </c>
      <c r="O269" s="19">
        <f t="shared" si="19"/>
        <v>0</v>
      </c>
    </row>
    <row r="270" spans="1:15" s="92" customFormat="1" ht="33.75" customHeight="1" x14ac:dyDescent="0.25">
      <c r="A270" s="174"/>
      <c r="B270" s="238" t="s">
        <v>449</v>
      </c>
      <c r="C270" s="265" t="s">
        <v>581</v>
      </c>
      <c r="D270" s="106">
        <v>207.8</v>
      </c>
      <c r="E270" s="81">
        <v>13</v>
      </c>
      <c r="F270" s="19">
        <f t="shared" si="20"/>
        <v>2701.4</v>
      </c>
      <c r="G270" s="111"/>
      <c r="H270" s="111"/>
      <c r="I270" s="109">
        <f t="shared" si="17"/>
        <v>2701.4</v>
      </c>
      <c r="J270" s="109">
        <v>1.39</v>
      </c>
      <c r="K270" s="83"/>
      <c r="L270" s="83"/>
      <c r="M270" s="84"/>
      <c r="N270" s="107">
        <f t="shared" si="18"/>
        <v>1.39</v>
      </c>
      <c r="O270" s="19">
        <f t="shared" si="19"/>
        <v>2700.01</v>
      </c>
    </row>
    <row r="271" spans="1:15" s="92" customFormat="1" ht="33.75" customHeight="1" x14ac:dyDescent="0.25">
      <c r="A271" s="174"/>
      <c r="B271" s="238" t="s">
        <v>104</v>
      </c>
      <c r="C271" s="265" t="s">
        <v>297</v>
      </c>
      <c r="D271" s="106">
        <v>257.7</v>
      </c>
      <c r="E271" s="81">
        <v>13</v>
      </c>
      <c r="F271" s="19">
        <f t="shared" si="20"/>
        <v>3350.1</v>
      </c>
      <c r="G271" s="111"/>
      <c r="H271" s="111"/>
      <c r="I271" s="109">
        <f t="shared" si="17"/>
        <v>3350.1</v>
      </c>
      <c r="J271" s="109">
        <v>364.49</v>
      </c>
      <c r="K271" s="83"/>
      <c r="L271" s="83"/>
      <c r="M271" s="84"/>
      <c r="N271" s="107">
        <f t="shared" si="18"/>
        <v>364.49</v>
      </c>
      <c r="O271" s="19">
        <f t="shared" si="19"/>
        <v>2985.6099999999997</v>
      </c>
    </row>
    <row r="272" spans="1:15" s="92" customFormat="1" ht="33.75" customHeight="1" x14ac:dyDescent="0.25">
      <c r="A272" s="178" t="s">
        <v>101</v>
      </c>
      <c r="B272" s="237" t="s">
        <v>450</v>
      </c>
      <c r="C272" s="265" t="s">
        <v>298</v>
      </c>
      <c r="D272" s="106">
        <v>197.5</v>
      </c>
      <c r="E272" s="81">
        <v>13</v>
      </c>
      <c r="F272" s="19">
        <f t="shared" si="20"/>
        <v>2567.5</v>
      </c>
      <c r="G272" s="111"/>
      <c r="H272" s="111"/>
      <c r="I272" s="109">
        <f t="shared" si="17"/>
        <v>2567.5</v>
      </c>
      <c r="J272" s="109">
        <v>279.33999999999997</v>
      </c>
      <c r="K272" s="83"/>
      <c r="L272" s="83"/>
      <c r="M272" s="84"/>
      <c r="N272" s="107">
        <f t="shared" si="18"/>
        <v>279.33999999999997</v>
      </c>
      <c r="O272" s="19">
        <f t="shared" si="19"/>
        <v>2288.16</v>
      </c>
    </row>
    <row r="273" spans="1:15" s="92" customFormat="1" ht="33.75" customHeight="1" x14ac:dyDescent="0.25">
      <c r="A273" s="179"/>
      <c r="B273" s="237"/>
      <c r="C273" s="265" t="s">
        <v>299</v>
      </c>
      <c r="D273" s="106">
        <v>197.5</v>
      </c>
      <c r="E273" s="81">
        <v>13</v>
      </c>
      <c r="F273" s="19">
        <f t="shared" si="20"/>
        <v>2567.5</v>
      </c>
      <c r="G273" s="111"/>
      <c r="H273" s="111"/>
      <c r="I273" s="109">
        <f t="shared" si="17"/>
        <v>2567.5</v>
      </c>
      <c r="J273" s="109">
        <v>279.33999999999997</v>
      </c>
      <c r="K273" s="83"/>
      <c r="L273" s="83"/>
      <c r="M273" s="84"/>
      <c r="N273" s="107">
        <f t="shared" si="18"/>
        <v>279.33999999999997</v>
      </c>
      <c r="O273" s="19">
        <f t="shared" si="19"/>
        <v>2288.16</v>
      </c>
    </row>
    <row r="274" spans="1:15" s="92" customFormat="1" ht="33.75" customHeight="1" x14ac:dyDescent="0.25">
      <c r="A274" s="176" t="s">
        <v>490</v>
      </c>
      <c r="B274" s="176"/>
      <c r="C274" s="176"/>
      <c r="D274" s="176"/>
      <c r="E274" s="176"/>
      <c r="F274" s="1">
        <f t="shared" ref="F274:O274" si="21">SUM(F19:F273)</f>
        <v>772701.3899999992</v>
      </c>
      <c r="G274" s="1">
        <f t="shared" si="21"/>
        <v>0</v>
      </c>
      <c r="H274" s="1">
        <f t="shared" si="21"/>
        <v>0</v>
      </c>
      <c r="I274" s="1">
        <f t="shared" si="21"/>
        <v>772701.3899999992</v>
      </c>
      <c r="J274" s="26">
        <f t="shared" si="21"/>
        <v>97847.839999999909</v>
      </c>
      <c r="K274" s="1">
        <f t="shared" si="21"/>
        <v>0</v>
      </c>
      <c r="L274" s="1">
        <f t="shared" si="21"/>
        <v>0</v>
      </c>
      <c r="M274" s="1">
        <f t="shared" si="21"/>
        <v>0</v>
      </c>
      <c r="N274" s="26">
        <f t="shared" si="21"/>
        <v>97847.839999999909</v>
      </c>
      <c r="O274" s="1">
        <f t="shared" si="21"/>
        <v>674853.54999999946</v>
      </c>
    </row>
    <row r="275" spans="1:15" s="92" customFormat="1" ht="33.75" customHeight="1" x14ac:dyDescent="0.25">
      <c r="A275" s="114"/>
      <c r="B275" s="249"/>
      <c r="C275" s="273"/>
      <c r="D275" s="115"/>
      <c r="E275" s="116"/>
      <c r="F275" s="117"/>
      <c r="G275" s="118"/>
      <c r="H275" s="118"/>
      <c r="I275" s="119"/>
      <c r="J275" s="119"/>
      <c r="K275" s="120"/>
      <c r="L275" s="121"/>
      <c r="M275" s="121"/>
      <c r="N275" s="119"/>
      <c r="O275" s="20"/>
    </row>
    <row r="276" spans="1:15" s="92" customFormat="1" ht="33.75" customHeight="1" x14ac:dyDescent="0.25">
      <c r="A276" s="114"/>
      <c r="B276" s="249"/>
      <c r="C276" s="273"/>
      <c r="D276" s="115"/>
      <c r="E276" s="116"/>
      <c r="F276" s="117"/>
      <c r="G276" s="118"/>
      <c r="H276" s="118"/>
      <c r="I276" s="119"/>
      <c r="J276" s="119"/>
      <c r="K276" s="120"/>
      <c r="L276" s="121"/>
      <c r="M276" s="121"/>
      <c r="N276" s="119"/>
      <c r="O276" s="20"/>
    </row>
    <row r="277" spans="1:15" s="92" customFormat="1" ht="33.75" customHeight="1" x14ac:dyDescent="0.25">
      <c r="A277" s="114"/>
      <c r="B277" s="249"/>
      <c r="C277" s="273"/>
      <c r="D277" s="115"/>
      <c r="E277" s="116"/>
      <c r="F277" s="117"/>
      <c r="G277" s="118"/>
      <c r="H277" s="118"/>
      <c r="I277" s="119"/>
      <c r="J277" s="119"/>
      <c r="K277" s="120"/>
      <c r="L277" s="121"/>
      <c r="M277" s="121"/>
      <c r="N277" s="119"/>
      <c r="O277" s="20"/>
    </row>
    <row r="278" spans="1:15" s="92" customFormat="1" ht="33.75" customHeight="1" x14ac:dyDescent="0.25">
      <c r="A278" s="114"/>
      <c r="B278" s="249"/>
      <c r="C278" s="273"/>
      <c r="D278" s="115"/>
      <c r="E278" s="116"/>
      <c r="F278" s="117"/>
      <c r="G278" s="118"/>
      <c r="H278" s="118"/>
      <c r="I278" s="119"/>
      <c r="J278" s="119"/>
      <c r="K278" s="120"/>
      <c r="L278" s="121"/>
      <c r="M278" s="121"/>
      <c r="N278" s="119"/>
      <c r="O278" s="20"/>
    </row>
    <row r="279" spans="1:15" s="92" customFormat="1" ht="33.75" customHeight="1" x14ac:dyDescent="0.25">
      <c r="A279" s="114"/>
      <c r="B279" s="249"/>
      <c r="C279" s="273"/>
      <c r="D279" s="115"/>
      <c r="E279" s="116"/>
      <c r="F279" s="117"/>
      <c r="G279" s="118"/>
      <c r="H279" s="118"/>
      <c r="I279" s="119"/>
      <c r="J279" s="119"/>
      <c r="K279" s="120"/>
      <c r="L279" s="121"/>
      <c r="M279" s="121"/>
      <c r="N279" s="119"/>
      <c r="O279" s="20"/>
    </row>
    <row r="280" spans="1:15" s="92" customFormat="1" ht="33.75" customHeight="1" x14ac:dyDescent="0.25">
      <c r="A280" s="176" t="s">
        <v>471</v>
      </c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</row>
    <row r="281" spans="1:15" s="92" customFormat="1" ht="33.75" customHeight="1" x14ac:dyDescent="0.25">
      <c r="A281" s="206"/>
      <c r="B281" s="206"/>
      <c r="C281" s="206"/>
      <c r="D281" s="180" t="s">
        <v>41</v>
      </c>
      <c r="E281" s="180"/>
      <c r="F281" s="180"/>
      <c r="G281" s="180"/>
      <c r="H281" s="180"/>
      <c r="I281" s="180"/>
      <c r="J281" s="207" t="s">
        <v>46</v>
      </c>
      <c r="K281" s="207"/>
      <c r="L281" s="207"/>
      <c r="M281" s="207"/>
      <c r="N281" s="207"/>
      <c r="O281" s="169"/>
    </row>
    <row r="282" spans="1:15" s="92" customFormat="1" ht="33.75" customHeight="1" x14ac:dyDescent="0.25">
      <c r="A282" s="122" t="s">
        <v>0</v>
      </c>
      <c r="B282" s="250" t="s">
        <v>1</v>
      </c>
      <c r="C282" s="274" t="s">
        <v>2</v>
      </c>
      <c r="D282" s="123" t="s">
        <v>3</v>
      </c>
      <c r="E282" s="124" t="s">
        <v>50</v>
      </c>
      <c r="F282" s="125" t="s">
        <v>44</v>
      </c>
      <c r="G282" s="126" t="s">
        <v>45</v>
      </c>
      <c r="H282" s="127" t="s">
        <v>331</v>
      </c>
      <c r="I282" s="128" t="s">
        <v>47</v>
      </c>
      <c r="J282" s="129" t="s">
        <v>42</v>
      </c>
      <c r="K282" s="130" t="s">
        <v>43</v>
      </c>
      <c r="L282" s="131" t="s">
        <v>51</v>
      </c>
      <c r="M282" s="132" t="s">
        <v>332</v>
      </c>
      <c r="N282" s="128" t="s">
        <v>48</v>
      </c>
      <c r="O282" s="21" t="s">
        <v>49</v>
      </c>
    </row>
    <row r="283" spans="1:15" s="92" customFormat="1" ht="33.75" customHeight="1" x14ac:dyDescent="0.25">
      <c r="A283" s="181"/>
      <c r="B283" s="251" t="s">
        <v>29</v>
      </c>
      <c r="C283" s="265" t="s">
        <v>30</v>
      </c>
      <c r="D283" s="133">
        <v>80.2</v>
      </c>
      <c r="E283" s="43">
        <v>13</v>
      </c>
      <c r="F283" s="11">
        <f t="shared" ref="F283:F297" si="22">D283*E283</f>
        <v>1042.6000000000001</v>
      </c>
      <c r="G283" s="82"/>
      <c r="H283" s="82"/>
      <c r="I283" s="107">
        <f t="shared" ref="I283:I302" si="23">SUM(F283:H283)</f>
        <v>1042.6000000000001</v>
      </c>
      <c r="J283" s="107"/>
      <c r="K283" s="83"/>
      <c r="L283" s="84"/>
      <c r="M283" s="84"/>
      <c r="N283" s="107">
        <f t="shared" ref="N283:N296" si="24">SUM(J283:M283)</f>
        <v>0</v>
      </c>
      <c r="O283" s="22">
        <f t="shared" ref="O283:O296" si="25">I283-N283</f>
        <v>1042.6000000000001</v>
      </c>
    </row>
    <row r="284" spans="1:15" s="92" customFormat="1" ht="33.75" customHeight="1" x14ac:dyDescent="0.25">
      <c r="A284" s="181"/>
      <c r="B284" s="251" t="s">
        <v>29</v>
      </c>
      <c r="C284" s="265" t="s">
        <v>31</v>
      </c>
      <c r="D284" s="133">
        <v>180.3</v>
      </c>
      <c r="E284" s="43">
        <v>13</v>
      </c>
      <c r="F284" s="11">
        <f t="shared" si="22"/>
        <v>2343.9</v>
      </c>
      <c r="G284" s="82"/>
      <c r="H284" s="82"/>
      <c r="I284" s="107">
        <f t="shared" si="23"/>
        <v>2343.9</v>
      </c>
      <c r="J284" s="107"/>
      <c r="K284" s="83"/>
      <c r="L284" s="84"/>
      <c r="M284" s="84"/>
      <c r="N284" s="107">
        <f t="shared" si="24"/>
        <v>0</v>
      </c>
      <c r="O284" s="22">
        <f t="shared" si="25"/>
        <v>2343.9</v>
      </c>
    </row>
    <row r="285" spans="1:15" s="92" customFormat="1" ht="33.75" customHeight="1" x14ac:dyDescent="0.25">
      <c r="A285" s="181"/>
      <c r="B285" s="251" t="s">
        <v>29</v>
      </c>
      <c r="C285" s="265" t="s">
        <v>32</v>
      </c>
      <c r="D285" s="133">
        <v>158.19999999999999</v>
      </c>
      <c r="E285" s="43">
        <v>13</v>
      </c>
      <c r="F285" s="11">
        <f t="shared" si="22"/>
        <v>2056.6</v>
      </c>
      <c r="G285" s="82"/>
      <c r="H285" s="82"/>
      <c r="I285" s="107">
        <f t="shared" si="23"/>
        <v>2056.6</v>
      </c>
      <c r="J285" s="107"/>
      <c r="K285" s="83"/>
      <c r="L285" s="84"/>
      <c r="M285" s="84"/>
      <c r="N285" s="107">
        <f t="shared" si="24"/>
        <v>0</v>
      </c>
      <c r="O285" s="22">
        <f t="shared" si="25"/>
        <v>2056.6</v>
      </c>
    </row>
    <row r="286" spans="1:15" s="92" customFormat="1" ht="33.75" customHeight="1" x14ac:dyDescent="0.25">
      <c r="A286" s="181"/>
      <c r="B286" s="251" t="s">
        <v>29</v>
      </c>
      <c r="C286" s="265" t="s">
        <v>33</v>
      </c>
      <c r="D286" s="133">
        <v>251.1</v>
      </c>
      <c r="E286" s="43">
        <v>13</v>
      </c>
      <c r="F286" s="11">
        <f t="shared" si="22"/>
        <v>3264.2999999999997</v>
      </c>
      <c r="G286" s="82"/>
      <c r="H286" s="82"/>
      <c r="I286" s="107">
        <f t="shared" si="23"/>
        <v>3264.2999999999997</v>
      </c>
      <c r="J286" s="107"/>
      <c r="K286" s="83"/>
      <c r="L286" s="84"/>
      <c r="M286" s="84"/>
      <c r="N286" s="107">
        <f t="shared" si="24"/>
        <v>0</v>
      </c>
      <c r="O286" s="22">
        <f t="shared" si="25"/>
        <v>3264.2999999999997</v>
      </c>
    </row>
    <row r="287" spans="1:15" s="92" customFormat="1" ht="33.75" customHeight="1" x14ac:dyDescent="0.25">
      <c r="A287" s="181"/>
      <c r="B287" s="251" t="s">
        <v>29</v>
      </c>
      <c r="C287" s="265" t="s">
        <v>34</v>
      </c>
      <c r="D287" s="133">
        <v>161.69999999999999</v>
      </c>
      <c r="E287" s="43">
        <v>13</v>
      </c>
      <c r="F287" s="11">
        <f t="shared" si="22"/>
        <v>2102.1</v>
      </c>
      <c r="G287" s="82"/>
      <c r="H287" s="82"/>
      <c r="I287" s="107">
        <f t="shared" si="23"/>
        <v>2102.1</v>
      </c>
      <c r="J287" s="107"/>
      <c r="K287" s="83"/>
      <c r="L287" s="84"/>
      <c r="M287" s="84"/>
      <c r="N287" s="107">
        <f t="shared" si="24"/>
        <v>0</v>
      </c>
      <c r="O287" s="22">
        <f t="shared" si="25"/>
        <v>2102.1</v>
      </c>
    </row>
    <row r="288" spans="1:15" s="92" customFormat="1" ht="33.75" customHeight="1" x14ac:dyDescent="0.25">
      <c r="A288" s="181"/>
      <c r="B288" s="251" t="s">
        <v>29</v>
      </c>
      <c r="C288" s="265" t="s">
        <v>318</v>
      </c>
      <c r="D288" s="133">
        <v>169.4</v>
      </c>
      <c r="E288" s="43">
        <v>13</v>
      </c>
      <c r="F288" s="11">
        <f t="shared" si="22"/>
        <v>2202.2000000000003</v>
      </c>
      <c r="G288" s="82"/>
      <c r="H288" s="82"/>
      <c r="I288" s="107">
        <f t="shared" si="23"/>
        <v>2202.2000000000003</v>
      </c>
      <c r="J288" s="107"/>
      <c r="K288" s="83"/>
      <c r="L288" s="84"/>
      <c r="M288" s="84"/>
      <c r="N288" s="107">
        <f t="shared" si="24"/>
        <v>0</v>
      </c>
      <c r="O288" s="22">
        <f t="shared" si="25"/>
        <v>2202.2000000000003</v>
      </c>
    </row>
    <row r="289" spans="1:15" s="92" customFormat="1" ht="33.75" customHeight="1" x14ac:dyDescent="0.25">
      <c r="A289" s="181"/>
      <c r="B289" s="251" t="s">
        <v>29</v>
      </c>
      <c r="C289" s="265" t="s">
        <v>35</v>
      </c>
      <c r="D289" s="133">
        <v>251.4</v>
      </c>
      <c r="E289" s="43">
        <v>13</v>
      </c>
      <c r="F289" s="11">
        <f t="shared" si="22"/>
        <v>3268.2000000000003</v>
      </c>
      <c r="G289" s="82"/>
      <c r="H289" s="82"/>
      <c r="I289" s="107">
        <f t="shared" si="23"/>
        <v>3268.2000000000003</v>
      </c>
      <c r="J289" s="107"/>
      <c r="K289" s="83"/>
      <c r="L289" s="84"/>
      <c r="M289" s="84"/>
      <c r="N289" s="107">
        <f t="shared" si="24"/>
        <v>0</v>
      </c>
      <c r="O289" s="22">
        <f t="shared" si="25"/>
        <v>3268.2000000000003</v>
      </c>
    </row>
    <row r="290" spans="1:15" s="92" customFormat="1" ht="33.75" customHeight="1" x14ac:dyDescent="0.25">
      <c r="A290" s="181"/>
      <c r="B290" s="251" t="s">
        <v>29</v>
      </c>
      <c r="C290" s="265" t="s">
        <v>36</v>
      </c>
      <c r="D290" s="133">
        <v>228.6</v>
      </c>
      <c r="E290" s="43">
        <v>13</v>
      </c>
      <c r="F290" s="11">
        <f t="shared" si="22"/>
        <v>2971.7999999999997</v>
      </c>
      <c r="G290" s="82"/>
      <c r="H290" s="82"/>
      <c r="I290" s="107">
        <f t="shared" si="23"/>
        <v>2971.7999999999997</v>
      </c>
      <c r="J290" s="107"/>
      <c r="K290" s="83"/>
      <c r="L290" s="84"/>
      <c r="M290" s="84"/>
      <c r="N290" s="107">
        <f t="shared" si="24"/>
        <v>0</v>
      </c>
      <c r="O290" s="22">
        <f t="shared" si="25"/>
        <v>2971.7999999999997</v>
      </c>
    </row>
    <row r="291" spans="1:15" s="92" customFormat="1" ht="33.75" customHeight="1" x14ac:dyDescent="0.25">
      <c r="A291" s="181"/>
      <c r="B291" s="251" t="s">
        <v>29</v>
      </c>
      <c r="C291" s="265" t="s">
        <v>37</v>
      </c>
      <c r="D291" s="133">
        <v>235.4</v>
      </c>
      <c r="E291" s="43">
        <v>13</v>
      </c>
      <c r="F291" s="11">
        <f t="shared" si="22"/>
        <v>3060.2000000000003</v>
      </c>
      <c r="G291" s="82"/>
      <c r="H291" s="82"/>
      <c r="I291" s="107">
        <f t="shared" si="23"/>
        <v>3060.2000000000003</v>
      </c>
      <c r="J291" s="107"/>
      <c r="K291" s="83"/>
      <c r="L291" s="84"/>
      <c r="M291" s="84"/>
      <c r="N291" s="107">
        <f t="shared" si="24"/>
        <v>0</v>
      </c>
      <c r="O291" s="22">
        <f t="shared" si="25"/>
        <v>3060.2000000000003</v>
      </c>
    </row>
    <row r="292" spans="1:15" s="92" customFormat="1" ht="33.75" customHeight="1" x14ac:dyDescent="0.25">
      <c r="A292" s="181"/>
      <c r="B292" s="251" t="s">
        <v>29</v>
      </c>
      <c r="C292" s="265" t="s">
        <v>38</v>
      </c>
      <c r="D292" s="133">
        <v>107.2</v>
      </c>
      <c r="E292" s="43">
        <v>13</v>
      </c>
      <c r="F292" s="11">
        <f t="shared" si="22"/>
        <v>1393.6000000000001</v>
      </c>
      <c r="G292" s="82"/>
      <c r="H292" s="82"/>
      <c r="I292" s="107">
        <f t="shared" si="23"/>
        <v>1393.6000000000001</v>
      </c>
      <c r="J292" s="107"/>
      <c r="K292" s="83"/>
      <c r="L292" s="84"/>
      <c r="M292" s="84"/>
      <c r="N292" s="107">
        <f t="shared" si="24"/>
        <v>0</v>
      </c>
      <c r="O292" s="22">
        <f t="shared" si="25"/>
        <v>1393.6000000000001</v>
      </c>
    </row>
    <row r="293" spans="1:15" s="92" customFormat="1" ht="33.75" customHeight="1" x14ac:dyDescent="0.25">
      <c r="A293" s="181"/>
      <c r="B293" s="251" t="s">
        <v>29</v>
      </c>
      <c r="C293" s="265" t="s">
        <v>350</v>
      </c>
      <c r="D293" s="133">
        <v>231.2</v>
      </c>
      <c r="E293" s="43">
        <v>13</v>
      </c>
      <c r="F293" s="11">
        <f t="shared" si="22"/>
        <v>3005.6</v>
      </c>
      <c r="G293" s="82"/>
      <c r="H293" s="82"/>
      <c r="I293" s="107">
        <f t="shared" si="23"/>
        <v>3005.6</v>
      </c>
      <c r="J293" s="107"/>
      <c r="K293" s="83"/>
      <c r="L293" s="84"/>
      <c r="M293" s="84"/>
      <c r="N293" s="107">
        <f t="shared" si="24"/>
        <v>0</v>
      </c>
      <c r="O293" s="22">
        <f t="shared" si="25"/>
        <v>3005.6</v>
      </c>
    </row>
    <row r="294" spans="1:15" s="92" customFormat="1" ht="33.75" customHeight="1" x14ac:dyDescent="0.25">
      <c r="A294" s="181"/>
      <c r="B294" s="251" t="s">
        <v>29</v>
      </c>
      <c r="C294" s="265" t="s">
        <v>39</v>
      </c>
      <c r="D294" s="133">
        <v>146.5</v>
      </c>
      <c r="E294" s="43">
        <v>13</v>
      </c>
      <c r="F294" s="11">
        <f t="shared" si="22"/>
        <v>1904.5</v>
      </c>
      <c r="G294" s="82"/>
      <c r="H294" s="82"/>
      <c r="I294" s="107">
        <f t="shared" si="23"/>
        <v>1904.5</v>
      </c>
      <c r="J294" s="107"/>
      <c r="K294" s="83"/>
      <c r="L294" s="84"/>
      <c r="M294" s="84"/>
      <c r="N294" s="107">
        <f t="shared" si="24"/>
        <v>0</v>
      </c>
      <c r="O294" s="22">
        <f t="shared" si="25"/>
        <v>1904.5</v>
      </c>
    </row>
    <row r="295" spans="1:15" s="92" customFormat="1" ht="33.75" customHeight="1" x14ac:dyDescent="0.25">
      <c r="A295" s="181"/>
      <c r="B295" s="252" t="s">
        <v>29</v>
      </c>
      <c r="C295" s="265" t="s">
        <v>40</v>
      </c>
      <c r="D295" s="133">
        <v>250.6</v>
      </c>
      <c r="E295" s="43">
        <v>13</v>
      </c>
      <c r="F295" s="11">
        <f t="shared" si="22"/>
        <v>3257.7999999999997</v>
      </c>
      <c r="G295" s="82"/>
      <c r="H295" s="82"/>
      <c r="I295" s="107">
        <f t="shared" si="23"/>
        <v>3257.7999999999997</v>
      </c>
      <c r="J295" s="107"/>
      <c r="K295" s="83"/>
      <c r="L295" s="84"/>
      <c r="M295" s="84"/>
      <c r="N295" s="107">
        <f t="shared" si="24"/>
        <v>0</v>
      </c>
      <c r="O295" s="22">
        <f t="shared" si="25"/>
        <v>3257.7999999999997</v>
      </c>
    </row>
    <row r="296" spans="1:15" s="92" customFormat="1" ht="33.75" customHeight="1" x14ac:dyDescent="0.25">
      <c r="A296" s="181"/>
      <c r="B296" s="252" t="s">
        <v>29</v>
      </c>
      <c r="C296" s="265" t="s">
        <v>300</v>
      </c>
      <c r="D296" s="133">
        <v>225.3</v>
      </c>
      <c r="E296" s="43">
        <v>13</v>
      </c>
      <c r="F296" s="11">
        <f t="shared" si="22"/>
        <v>2928.9</v>
      </c>
      <c r="G296" s="82"/>
      <c r="H296" s="82"/>
      <c r="I296" s="107">
        <f t="shared" si="23"/>
        <v>2928.9</v>
      </c>
      <c r="J296" s="107"/>
      <c r="K296" s="83"/>
      <c r="L296" s="84"/>
      <c r="M296" s="84"/>
      <c r="N296" s="107">
        <f t="shared" si="24"/>
        <v>0</v>
      </c>
      <c r="O296" s="22">
        <f t="shared" si="25"/>
        <v>2928.9</v>
      </c>
    </row>
    <row r="297" spans="1:15" s="92" customFormat="1" ht="33.75" customHeight="1" x14ac:dyDescent="0.25">
      <c r="A297" s="181"/>
      <c r="B297" s="252" t="s">
        <v>29</v>
      </c>
      <c r="C297" s="265" t="s">
        <v>195</v>
      </c>
      <c r="D297" s="134">
        <v>284.2</v>
      </c>
      <c r="E297" s="81">
        <v>13</v>
      </c>
      <c r="F297" s="11">
        <f t="shared" si="22"/>
        <v>3694.6</v>
      </c>
      <c r="G297" s="82"/>
      <c r="H297" s="82"/>
      <c r="I297" s="107">
        <f t="shared" si="23"/>
        <v>3694.6</v>
      </c>
      <c r="J297" s="107"/>
      <c r="K297" s="83"/>
      <c r="L297" s="84"/>
      <c r="M297" s="84"/>
      <c r="N297" s="107">
        <f t="shared" ref="N297:N302" si="26">SUM(J297:M297)</f>
        <v>0</v>
      </c>
      <c r="O297" s="19">
        <f t="shared" ref="O297:O302" si="27">I297-N297</f>
        <v>3694.6</v>
      </c>
    </row>
    <row r="298" spans="1:15" s="92" customFormat="1" ht="33.75" customHeight="1" x14ac:dyDescent="0.25">
      <c r="A298" s="181"/>
      <c r="B298" s="251" t="s">
        <v>351</v>
      </c>
      <c r="C298" s="265" t="s">
        <v>352</v>
      </c>
      <c r="D298" s="134">
        <v>253.7</v>
      </c>
      <c r="E298" s="81">
        <v>13</v>
      </c>
      <c r="F298" s="19">
        <f>+D298*E298</f>
        <v>3298.1</v>
      </c>
      <c r="G298" s="82"/>
      <c r="H298" s="82"/>
      <c r="I298" s="107">
        <f t="shared" si="23"/>
        <v>3298.1</v>
      </c>
      <c r="J298" s="107"/>
      <c r="K298" s="84"/>
      <c r="L298" s="81"/>
      <c r="M298" s="84"/>
      <c r="N298" s="107">
        <f t="shared" si="26"/>
        <v>0</v>
      </c>
      <c r="O298" s="19">
        <f t="shared" si="27"/>
        <v>3298.1</v>
      </c>
    </row>
    <row r="299" spans="1:15" s="92" customFormat="1" ht="33.75" customHeight="1" x14ac:dyDescent="0.25">
      <c r="A299" s="135"/>
      <c r="B299" s="251" t="s">
        <v>29</v>
      </c>
      <c r="C299" s="265" t="s">
        <v>508</v>
      </c>
      <c r="D299" s="134">
        <v>140.62</v>
      </c>
      <c r="E299" s="81">
        <v>13</v>
      </c>
      <c r="F299" s="19">
        <f>+D299*E299</f>
        <v>1828.06</v>
      </c>
      <c r="G299" s="82"/>
      <c r="H299" s="82"/>
      <c r="I299" s="107">
        <f t="shared" si="23"/>
        <v>1828.06</v>
      </c>
      <c r="J299" s="107"/>
      <c r="K299" s="84"/>
      <c r="L299" s="81"/>
      <c r="M299" s="84"/>
      <c r="N299" s="107">
        <f t="shared" si="26"/>
        <v>0</v>
      </c>
      <c r="O299" s="19">
        <f t="shared" si="27"/>
        <v>1828.06</v>
      </c>
    </row>
    <row r="300" spans="1:15" s="92" customFormat="1" ht="33.75" customHeight="1" x14ac:dyDescent="0.25">
      <c r="A300" s="135"/>
      <c r="B300" s="253" t="s">
        <v>29</v>
      </c>
      <c r="C300" s="275" t="s">
        <v>344</v>
      </c>
      <c r="D300" s="136">
        <v>299</v>
      </c>
      <c r="E300" s="137">
        <v>13</v>
      </c>
      <c r="F300" s="19">
        <f>+D300*E300</f>
        <v>3887</v>
      </c>
      <c r="G300" s="82"/>
      <c r="H300" s="82"/>
      <c r="I300" s="107">
        <f t="shared" si="23"/>
        <v>3887</v>
      </c>
      <c r="J300" s="107"/>
      <c r="K300" s="84"/>
      <c r="L300" s="81"/>
      <c r="M300" s="84"/>
      <c r="N300" s="107">
        <f t="shared" si="26"/>
        <v>0</v>
      </c>
      <c r="O300" s="19">
        <f t="shared" si="27"/>
        <v>3887</v>
      </c>
    </row>
    <row r="301" spans="1:15" s="92" customFormat="1" ht="33.75" customHeight="1" x14ac:dyDescent="0.25">
      <c r="A301" s="135"/>
      <c r="B301" s="251" t="s">
        <v>29</v>
      </c>
      <c r="C301" s="266" t="s">
        <v>593</v>
      </c>
      <c r="D301" s="134">
        <v>154.08000000000001</v>
      </c>
      <c r="E301" s="81">
        <v>13</v>
      </c>
      <c r="F301" s="19">
        <f>+D301*E301</f>
        <v>2003.0400000000002</v>
      </c>
      <c r="G301" s="82"/>
      <c r="H301" s="82"/>
      <c r="I301" s="107">
        <f t="shared" si="23"/>
        <v>2003.0400000000002</v>
      </c>
      <c r="J301" s="107"/>
      <c r="K301" s="84"/>
      <c r="L301" s="81"/>
      <c r="M301" s="84"/>
      <c r="N301" s="107">
        <f t="shared" si="26"/>
        <v>0</v>
      </c>
      <c r="O301" s="19">
        <f t="shared" si="27"/>
        <v>2003.0400000000002</v>
      </c>
    </row>
    <row r="302" spans="1:15" s="92" customFormat="1" ht="33.75" customHeight="1" x14ac:dyDescent="0.25">
      <c r="A302" s="135"/>
      <c r="B302" s="251" t="s">
        <v>351</v>
      </c>
      <c r="C302" s="265" t="s">
        <v>594</v>
      </c>
      <c r="D302" s="134">
        <v>243.36</v>
      </c>
      <c r="E302" s="81">
        <v>13</v>
      </c>
      <c r="F302" s="19">
        <f>+D302*E302</f>
        <v>3163.6800000000003</v>
      </c>
      <c r="G302" s="82"/>
      <c r="H302" s="82"/>
      <c r="I302" s="107">
        <f t="shared" si="23"/>
        <v>3163.6800000000003</v>
      </c>
      <c r="J302" s="107"/>
      <c r="K302" s="84"/>
      <c r="L302" s="81"/>
      <c r="M302" s="84"/>
      <c r="N302" s="107">
        <f t="shared" si="26"/>
        <v>0</v>
      </c>
      <c r="O302" s="19">
        <f t="shared" si="27"/>
        <v>3163.6800000000003</v>
      </c>
    </row>
    <row r="303" spans="1:15" s="92" customFormat="1" ht="33.75" customHeight="1" thickBot="1" x14ac:dyDescent="0.3">
      <c r="A303" s="176" t="s">
        <v>491</v>
      </c>
      <c r="B303" s="177"/>
      <c r="C303" s="177"/>
      <c r="D303" s="177"/>
      <c r="E303" s="177"/>
      <c r="F303" s="23">
        <f>SUM(F283:F302)</f>
        <v>52676.779999999992</v>
      </c>
      <c r="G303" s="23">
        <f t="shared" ref="G303:M303" si="28">SUM(G283:G300)</f>
        <v>0</v>
      </c>
      <c r="H303" s="23">
        <f t="shared" si="28"/>
        <v>0</v>
      </c>
      <c r="I303" s="23">
        <f>SUM(I283:I302)</f>
        <v>52676.779999999992</v>
      </c>
      <c r="J303" s="138">
        <f t="shared" si="28"/>
        <v>0</v>
      </c>
      <c r="K303" s="23">
        <f>SUM(K283:K302)</f>
        <v>0</v>
      </c>
      <c r="L303" s="23">
        <f t="shared" si="28"/>
        <v>0</v>
      </c>
      <c r="M303" s="23">
        <f t="shared" si="28"/>
        <v>0</v>
      </c>
      <c r="N303" s="138">
        <f>SUM(N283:N302)</f>
        <v>0</v>
      </c>
      <c r="O303" s="23">
        <f>SUM(O283:O302)</f>
        <v>52676.779999999992</v>
      </c>
    </row>
    <row r="304" spans="1:15" s="92" customFormat="1" ht="33.75" customHeight="1" x14ac:dyDescent="0.25">
      <c r="A304" s="139"/>
      <c r="B304" s="254"/>
      <c r="C304" s="254"/>
      <c r="D304" s="140"/>
      <c r="E304" s="141"/>
      <c r="F304" s="17"/>
      <c r="G304" s="140"/>
      <c r="H304" s="140"/>
      <c r="I304" s="94"/>
      <c r="J304" s="94"/>
      <c r="K304" s="142"/>
      <c r="L304" s="143"/>
      <c r="M304" s="143"/>
      <c r="N304" s="94">
        <f>I303-N303</f>
        <v>52676.779999999992</v>
      </c>
      <c r="O304" s="24"/>
    </row>
    <row r="305" spans="1:15" s="92" customFormat="1" ht="33.75" customHeight="1" x14ac:dyDescent="0.25">
      <c r="A305" s="139"/>
      <c r="B305" s="254"/>
      <c r="C305" s="254"/>
      <c r="D305" s="140"/>
      <c r="E305" s="141"/>
      <c r="F305" s="17"/>
      <c r="G305" s="140"/>
      <c r="H305" s="140"/>
      <c r="I305" s="94"/>
      <c r="J305" s="94"/>
      <c r="K305" s="142"/>
      <c r="L305" s="143"/>
      <c r="M305" s="143"/>
      <c r="N305" s="94"/>
      <c r="O305" s="24"/>
    </row>
    <row r="306" spans="1:15" s="92" customFormat="1" ht="33.75" customHeight="1" thickBot="1" x14ac:dyDescent="0.3">
      <c r="A306" s="176" t="s">
        <v>492</v>
      </c>
      <c r="B306" s="176"/>
      <c r="C306" s="176"/>
      <c r="D306" s="176"/>
      <c r="E306" s="176"/>
      <c r="F306" s="144" t="s">
        <v>44</v>
      </c>
      <c r="G306" s="67" t="s">
        <v>45</v>
      </c>
      <c r="H306" s="68" t="s">
        <v>331</v>
      </c>
      <c r="I306" s="69" t="s">
        <v>47</v>
      </c>
      <c r="J306" s="70" t="s">
        <v>42</v>
      </c>
      <c r="K306" s="71" t="s">
        <v>43</v>
      </c>
      <c r="L306" s="72" t="s">
        <v>51</v>
      </c>
      <c r="M306" s="73" t="s">
        <v>332</v>
      </c>
      <c r="N306" s="69" t="s">
        <v>48</v>
      </c>
      <c r="O306" s="14" t="s">
        <v>49</v>
      </c>
    </row>
    <row r="307" spans="1:15" s="92" customFormat="1" ht="33.75" customHeight="1" thickBot="1" x14ac:dyDescent="0.3">
      <c r="A307" s="176"/>
      <c r="B307" s="176"/>
      <c r="C307" s="176"/>
      <c r="D307" s="176"/>
      <c r="E307" s="176"/>
      <c r="F307" s="25">
        <f>+F14+F274+F303</f>
        <v>918744.16999999923</v>
      </c>
      <c r="G307" s="25">
        <f>+G14+G274+G303</f>
        <v>0</v>
      </c>
      <c r="H307" s="25">
        <f>+H14+H274+H303</f>
        <v>0</v>
      </c>
      <c r="I307" s="25">
        <f>+I14+I274+I303</f>
        <v>918744.16999999923</v>
      </c>
      <c r="J307" s="145">
        <f>+J14+J274+J303</f>
        <v>112047.93999999992</v>
      </c>
      <c r="K307" s="25">
        <f>+K14+K274+K303</f>
        <v>0</v>
      </c>
      <c r="L307" s="25">
        <f>+L14+L274+L303</f>
        <v>0</v>
      </c>
      <c r="M307" s="25">
        <f>+M14+M274+M303</f>
        <v>0</v>
      </c>
      <c r="N307" s="145">
        <f>+N14+N274+N303</f>
        <v>112047.93999999992</v>
      </c>
      <c r="O307" s="25">
        <f>+O14+O274+O303</f>
        <v>806696.22999999952</v>
      </c>
    </row>
    <row r="308" spans="1:15" s="92" customFormat="1" ht="33.75" customHeight="1" x14ac:dyDescent="0.25">
      <c r="A308" s="139"/>
      <c r="B308" s="254"/>
      <c r="C308" s="254"/>
      <c r="D308" s="140"/>
      <c r="E308" s="141"/>
      <c r="F308" s="17"/>
      <c r="G308" s="140"/>
      <c r="H308" s="140"/>
      <c r="I308" s="94">
        <f>F307+G307</f>
        <v>918744.16999999923</v>
      </c>
      <c r="J308" s="94"/>
      <c r="K308" s="142"/>
      <c r="L308" s="143"/>
      <c r="M308" s="143"/>
      <c r="N308" s="94"/>
      <c r="O308" s="24"/>
    </row>
    <row r="309" spans="1:15" s="92" customFormat="1" ht="33.75" customHeight="1" x14ac:dyDescent="0.25">
      <c r="A309" s="139"/>
      <c r="B309" s="254"/>
      <c r="C309" s="254"/>
      <c r="D309" s="140"/>
      <c r="E309" s="141"/>
      <c r="F309" s="17"/>
      <c r="G309" s="140"/>
      <c r="H309" s="140"/>
      <c r="I309" s="94"/>
      <c r="J309" s="94"/>
      <c r="K309" s="142"/>
      <c r="L309" s="143"/>
      <c r="M309" s="143"/>
      <c r="N309" s="94"/>
      <c r="O309" s="24"/>
    </row>
    <row r="310" spans="1:15" s="92" customFormat="1" ht="33.75" customHeight="1" x14ac:dyDescent="0.25">
      <c r="A310" s="139"/>
      <c r="B310" s="254"/>
      <c r="C310" s="254"/>
      <c r="D310" s="140"/>
      <c r="E310" s="141"/>
      <c r="F310" s="17"/>
      <c r="G310" s="140"/>
      <c r="H310" s="140"/>
      <c r="I310" s="94"/>
      <c r="J310" s="94"/>
      <c r="K310" s="142"/>
      <c r="L310" s="143"/>
      <c r="M310" s="143"/>
      <c r="N310" s="94"/>
      <c r="O310" s="24"/>
    </row>
    <row r="311" spans="1:15" s="92" customFormat="1" ht="33.75" customHeight="1" x14ac:dyDescent="0.25">
      <c r="A311" s="139"/>
      <c r="B311" s="254"/>
      <c r="C311" s="254"/>
      <c r="D311" s="140"/>
      <c r="E311" s="141"/>
      <c r="F311" s="17"/>
      <c r="G311" s="140"/>
      <c r="H311" s="140"/>
      <c r="I311" s="94"/>
      <c r="J311" s="94"/>
      <c r="K311" s="142"/>
      <c r="L311" s="143"/>
      <c r="M311" s="143"/>
      <c r="N311" s="94"/>
      <c r="O311" s="24"/>
    </row>
    <row r="312" spans="1:15" s="92" customFormat="1" ht="33.75" customHeight="1" x14ac:dyDescent="0.25">
      <c r="A312" s="176" t="s">
        <v>474</v>
      </c>
      <c r="B312" s="176"/>
      <c r="C312" s="176"/>
      <c r="D312" s="176"/>
      <c r="E312" s="176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</row>
    <row r="313" spans="1:15" s="92" customFormat="1" ht="33.75" customHeight="1" x14ac:dyDescent="0.25">
      <c r="A313" s="146"/>
      <c r="B313" s="255"/>
      <c r="C313" s="276"/>
      <c r="D313" s="202" t="s">
        <v>41</v>
      </c>
      <c r="E313" s="203"/>
      <c r="F313" s="203"/>
      <c r="G313" s="203"/>
      <c r="H313" s="204"/>
      <c r="I313" s="205"/>
      <c r="J313" s="198" t="s">
        <v>46</v>
      </c>
      <c r="K313" s="199"/>
      <c r="L313" s="199"/>
      <c r="M313" s="200"/>
      <c r="N313" s="201"/>
      <c r="O313" s="168"/>
    </row>
    <row r="314" spans="1:15" s="92" customFormat="1" ht="33.75" customHeight="1" x14ac:dyDescent="0.25">
      <c r="A314" s="95" t="s">
        <v>0</v>
      </c>
      <c r="B314" s="234" t="s">
        <v>1</v>
      </c>
      <c r="C314" s="264" t="s">
        <v>2</v>
      </c>
      <c r="D314" s="147" t="s">
        <v>3</v>
      </c>
      <c r="E314" s="97" t="s">
        <v>50</v>
      </c>
      <c r="F314" s="98" t="s">
        <v>44</v>
      </c>
      <c r="G314" s="99" t="s">
        <v>45</v>
      </c>
      <c r="H314" s="100" t="s">
        <v>331</v>
      </c>
      <c r="I314" s="101" t="s">
        <v>47</v>
      </c>
      <c r="J314" s="102" t="s">
        <v>42</v>
      </c>
      <c r="K314" s="103" t="s">
        <v>43</v>
      </c>
      <c r="L314" s="104" t="s">
        <v>51</v>
      </c>
      <c r="M314" s="105" t="s">
        <v>332</v>
      </c>
      <c r="N314" s="101" t="s">
        <v>48</v>
      </c>
      <c r="O314" s="18" t="s">
        <v>49</v>
      </c>
    </row>
    <row r="315" spans="1:15" s="92" customFormat="1" ht="33.75" customHeight="1" x14ac:dyDescent="0.25">
      <c r="A315" s="172" t="s">
        <v>100</v>
      </c>
      <c r="B315" s="251" t="s">
        <v>118</v>
      </c>
      <c r="C315" s="265"/>
      <c r="D315" s="134">
        <v>607.70000000000005</v>
      </c>
      <c r="E315" s="148">
        <v>13</v>
      </c>
      <c r="F315" s="11">
        <f>+D315*E315</f>
        <v>7900.1</v>
      </c>
      <c r="G315" s="82"/>
      <c r="H315" s="111"/>
      <c r="I315" s="109">
        <f t="shared" ref="I315:I362" si="29">SUM(F315:H315)</f>
        <v>7900.1</v>
      </c>
      <c r="J315" s="109">
        <v>1687.46</v>
      </c>
      <c r="K315" s="83"/>
      <c r="L315" s="84"/>
      <c r="M315" s="84"/>
      <c r="N315" s="107">
        <f>+J315+K315+L315+M315</f>
        <v>1687.46</v>
      </c>
      <c r="O315" s="22">
        <f>+I315-N315</f>
        <v>6212.64</v>
      </c>
    </row>
    <row r="316" spans="1:15" s="92" customFormat="1" ht="33.75" customHeight="1" x14ac:dyDescent="0.25">
      <c r="A316" s="172"/>
      <c r="B316" s="251" t="s">
        <v>451</v>
      </c>
      <c r="C316" s="265"/>
      <c r="D316" s="134">
        <v>551.1</v>
      </c>
      <c r="E316" s="148">
        <v>13</v>
      </c>
      <c r="F316" s="11">
        <f t="shared" ref="F316:F362" si="30">+D316*E316</f>
        <v>7164.3</v>
      </c>
      <c r="G316" s="82"/>
      <c r="H316" s="111"/>
      <c r="I316" s="109">
        <f t="shared" si="29"/>
        <v>7164.3</v>
      </c>
      <c r="J316" s="109">
        <v>1530.29</v>
      </c>
      <c r="K316" s="83"/>
      <c r="L316" s="84"/>
      <c r="M316" s="84"/>
      <c r="N316" s="107">
        <f t="shared" ref="N316:N362" si="31">+J316+K316+L316+M316</f>
        <v>1530.29</v>
      </c>
      <c r="O316" s="22">
        <f t="shared" ref="O316:O362" si="32">+I316-N316</f>
        <v>5634.01</v>
      </c>
    </row>
    <row r="317" spans="1:15" s="92" customFormat="1" ht="33.75" customHeight="1" x14ac:dyDescent="0.25">
      <c r="A317" s="172"/>
      <c r="B317" s="256" t="s">
        <v>452</v>
      </c>
      <c r="C317" s="265"/>
      <c r="D317" s="134">
        <v>506.1</v>
      </c>
      <c r="E317" s="148">
        <v>13</v>
      </c>
      <c r="F317" s="11">
        <f t="shared" si="30"/>
        <v>6579.3</v>
      </c>
      <c r="G317" s="82"/>
      <c r="H317" s="111"/>
      <c r="I317" s="109">
        <f t="shared" si="29"/>
        <v>6579.3</v>
      </c>
      <c r="J317" s="109">
        <v>1405.34</v>
      </c>
      <c r="K317" s="83"/>
      <c r="L317" s="84"/>
      <c r="M317" s="84"/>
      <c r="N317" s="107">
        <f t="shared" si="31"/>
        <v>1405.34</v>
      </c>
      <c r="O317" s="22">
        <f t="shared" si="32"/>
        <v>5173.96</v>
      </c>
    </row>
    <row r="318" spans="1:15" s="92" customFormat="1" ht="33.75" customHeight="1" x14ac:dyDescent="0.25">
      <c r="A318" s="172"/>
      <c r="B318" s="256"/>
      <c r="C318" s="265"/>
      <c r="D318" s="134">
        <v>506.1</v>
      </c>
      <c r="E318" s="148">
        <v>13</v>
      </c>
      <c r="F318" s="11">
        <f t="shared" si="30"/>
        <v>6579.3</v>
      </c>
      <c r="G318" s="82"/>
      <c r="H318" s="111"/>
      <c r="I318" s="109">
        <f t="shared" si="29"/>
        <v>6579.3</v>
      </c>
      <c r="J318" s="109">
        <v>1405.34</v>
      </c>
      <c r="K318" s="83"/>
      <c r="L318" s="84"/>
      <c r="M318" s="84"/>
      <c r="N318" s="107">
        <f t="shared" si="31"/>
        <v>1405.34</v>
      </c>
      <c r="O318" s="22">
        <f t="shared" si="32"/>
        <v>5173.96</v>
      </c>
    </row>
    <row r="319" spans="1:15" s="92" customFormat="1" ht="33.75" customHeight="1" x14ac:dyDescent="0.25">
      <c r="A319" s="172"/>
      <c r="B319" s="256"/>
      <c r="C319" s="265"/>
      <c r="D319" s="134">
        <v>506.1</v>
      </c>
      <c r="E319" s="148">
        <v>13</v>
      </c>
      <c r="F319" s="11">
        <f t="shared" si="30"/>
        <v>6579.3</v>
      </c>
      <c r="G319" s="82"/>
      <c r="H319" s="111"/>
      <c r="I319" s="109">
        <f t="shared" si="29"/>
        <v>6579.3</v>
      </c>
      <c r="J319" s="109">
        <v>1405.34</v>
      </c>
      <c r="K319" s="83"/>
      <c r="L319" s="84"/>
      <c r="M319" s="84"/>
      <c r="N319" s="107">
        <f t="shared" si="31"/>
        <v>1405.34</v>
      </c>
      <c r="O319" s="22">
        <f t="shared" si="32"/>
        <v>5173.96</v>
      </c>
    </row>
    <row r="320" spans="1:15" s="92" customFormat="1" ht="33.75" customHeight="1" x14ac:dyDescent="0.25">
      <c r="A320" s="172"/>
      <c r="B320" s="257" t="s">
        <v>26</v>
      </c>
      <c r="C320" s="265"/>
      <c r="D320" s="134">
        <v>299</v>
      </c>
      <c r="E320" s="148">
        <v>13</v>
      </c>
      <c r="F320" s="11">
        <f t="shared" si="30"/>
        <v>3887</v>
      </c>
      <c r="G320" s="82"/>
      <c r="H320" s="111"/>
      <c r="I320" s="109">
        <f t="shared" si="29"/>
        <v>3887</v>
      </c>
      <c r="J320" s="109">
        <v>422.91</v>
      </c>
      <c r="K320" s="83"/>
      <c r="L320" s="84"/>
      <c r="M320" s="84"/>
      <c r="N320" s="107">
        <f t="shared" si="31"/>
        <v>422.91</v>
      </c>
      <c r="O320" s="22">
        <f t="shared" si="32"/>
        <v>3464.09</v>
      </c>
    </row>
    <row r="321" spans="1:15" s="92" customFormat="1" ht="33.75" customHeight="1" x14ac:dyDescent="0.25">
      <c r="A321" s="172"/>
      <c r="B321" s="257"/>
      <c r="C321" s="265"/>
      <c r="D321" s="134">
        <v>299</v>
      </c>
      <c r="E321" s="148">
        <v>13</v>
      </c>
      <c r="F321" s="11">
        <f t="shared" si="30"/>
        <v>3887</v>
      </c>
      <c r="G321" s="82"/>
      <c r="H321" s="111"/>
      <c r="I321" s="109">
        <f t="shared" si="29"/>
        <v>3887</v>
      </c>
      <c r="J321" s="109">
        <v>422.91</v>
      </c>
      <c r="K321" s="83"/>
      <c r="L321" s="84"/>
      <c r="M321" s="84"/>
      <c r="N321" s="107">
        <f t="shared" si="31"/>
        <v>422.91</v>
      </c>
      <c r="O321" s="22">
        <f t="shared" si="32"/>
        <v>3464.09</v>
      </c>
    </row>
    <row r="322" spans="1:15" s="92" customFormat="1" ht="33.75" customHeight="1" x14ac:dyDescent="0.25">
      <c r="A322" s="172"/>
      <c r="B322" s="257"/>
      <c r="C322" s="265"/>
      <c r="D322" s="134">
        <v>299</v>
      </c>
      <c r="E322" s="148">
        <v>13</v>
      </c>
      <c r="F322" s="11">
        <f t="shared" si="30"/>
        <v>3887</v>
      </c>
      <c r="G322" s="82"/>
      <c r="H322" s="111"/>
      <c r="I322" s="109">
        <f t="shared" si="29"/>
        <v>3887</v>
      </c>
      <c r="J322" s="109">
        <v>422.91</v>
      </c>
      <c r="K322" s="83"/>
      <c r="L322" s="84"/>
      <c r="M322" s="84"/>
      <c r="N322" s="107">
        <f t="shared" si="31"/>
        <v>422.91</v>
      </c>
      <c r="O322" s="22">
        <f t="shared" si="32"/>
        <v>3464.09</v>
      </c>
    </row>
    <row r="323" spans="1:15" s="92" customFormat="1" ht="33.75" customHeight="1" x14ac:dyDescent="0.25">
      <c r="A323" s="172"/>
      <c r="B323" s="257"/>
      <c r="C323" s="277"/>
      <c r="D323" s="134">
        <v>299</v>
      </c>
      <c r="E323" s="148">
        <v>13</v>
      </c>
      <c r="F323" s="11">
        <f t="shared" si="30"/>
        <v>3887</v>
      </c>
      <c r="G323" s="134"/>
      <c r="H323" s="83"/>
      <c r="I323" s="109">
        <f t="shared" si="29"/>
        <v>3887</v>
      </c>
      <c r="J323" s="109">
        <v>422.91</v>
      </c>
      <c r="K323" s="83"/>
      <c r="L323" s="134"/>
      <c r="M323" s="81"/>
      <c r="N323" s="107">
        <f t="shared" si="31"/>
        <v>422.91</v>
      </c>
      <c r="O323" s="22">
        <f t="shared" si="32"/>
        <v>3464.09</v>
      </c>
    </row>
    <row r="324" spans="1:15" s="92" customFormat="1" ht="33.75" customHeight="1" x14ac:dyDescent="0.25">
      <c r="A324" s="172"/>
      <c r="B324" s="257"/>
      <c r="C324" s="265"/>
      <c r="D324" s="134">
        <v>299</v>
      </c>
      <c r="E324" s="148">
        <v>13</v>
      </c>
      <c r="F324" s="11">
        <f t="shared" si="30"/>
        <v>3887</v>
      </c>
      <c r="G324" s="82"/>
      <c r="H324" s="111"/>
      <c r="I324" s="109">
        <f t="shared" si="29"/>
        <v>3887</v>
      </c>
      <c r="J324" s="109">
        <v>422.91</v>
      </c>
      <c r="K324" s="83"/>
      <c r="L324" s="84"/>
      <c r="M324" s="84"/>
      <c r="N324" s="107">
        <f t="shared" si="31"/>
        <v>422.91</v>
      </c>
      <c r="O324" s="22">
        <f t="shared" si="32"/>
        <v>3464.09</v>
      </c>
    </row>
    <row r="325" spans="1:15" s="92" customFormat="1" ht="33.75" customHeight="1" x14ac:dyDescent="0.25">
      <c r="A325" s="172"/>
      <c r="B325" s="257"/>
      <c r="C325" s="265"/>
      <c r="D325" s="134">
        <v>299</v>
      </c>
      <c r="E325" s="148">
        <v>13</v>
      </c>
      <c r="F325" s="11">
        <f t="shared" si="30"/>
        <v>3887</v>
      </c>
      <c r="G325" s="82"/>
      <c r="H325" s="111"/>
      <c r="I325" s="109">
        <f t="shared" si="29"/>
        <v>3887</v>
      </c>
      <c r="J325" s="109">
        <v>422.91</v>
      </c>
      <c r="K325" s="83"/>
      <c r="L325" s="84"/>
      <c r="M325" s="84"/>
      <c r="N325" s="107">
        <f t="shared" si="31"/>
        <v>422.91</v>
      </c>
      <c r="O325" s="22">
        <f t="shared" si="32"/>
        <v>3464.09</v>
      </c>
    </row>
    <row r="326" spans="1:15" s="92" customFormat="1" ht="33.75" customHeight="1" x14ac:dyDescent="0.25">
      <c r="A326" s="172"/>
      <c r="B326" s="257"/>
      <c r="C326" s="265"/>
      <c r="D326" s="134">
        <v>299</v>
      </c>
      <c r="E326" s="148">
        <v>13</v>
      </c>
      <c r="F326" s="11">
        <f t="shared" si="30"/>
        <v>3887</v>
      </c>
      <c r="G326" s="82"/>
      <c r="H326" s="111"/>
      <c r="I326" s="109">
        <f t="shared" si="29"/>
        <v>3887</v>
      </c>
      <c r="J326" s="109">
        <v>422.91</v>
      </c>
      <c r="K326" s="83"/>
      <c r="L326" s="84"/>
      <c r="M326" s="84"/>
      <c r="N326" s="107">
        <f t="shared" si="31"/>
        <v>422.91</v>
      </c>
      <c r="O326" s="22">
        <f t="shared" si="32"/>
        <v>3464.09</v>
      </c>
    </row>
    <row r="327" spans="1:15" s="92" customFormat="1" ht="33.75" customHeight="1" x14ac:dyDescent="0.25">
      <c r="A327" s="172"/>
      <c r="B327" s="257"/>
      <c r="C327" s="265"/>
      <c r="D327" s="134">
        <v>299</v>
      </c>
      <c r="E327" s="148">
        <v>13</v>
      </c>
      <c r="F327" s="11">
        <f t="shared" si="30"/>
        <v>3887</v>
      </c>
      <c r="G327" s="82"/>
      <c r="H327" s="111"/>
      <c r="I327" s="109">
        <f t="shared" si="29"/>
        <v>3887</v>
      </c>
      <c r="J327" s="109">
        <v>422.91</v>
      </c>
      <c r="K327" s="83"/>
      <c r="L327" s="84"/>
      <c r="M327" s="84"/>
      <c r="N327" s="107">
        <f t="shared" si="31"/>
        <v>422.91</v>
      </c>
      <c r="O327" s="22">
        <f t="shared" si="32"/>
        <v>3464.09</v>
      </c>
    </row>
    <row r="328" spans="1:15" s="92" customFormat="1" ht="33.75" customHeight="1" x14ac:dyDescent="0.25">
      <c r="A328" s="172"/>
      <c r="B328" s="257"/>
      <c r="C328" s="265"/>
      <c r="D328" s="134">
        <v>299</v>
      </c>
      <c r="E328" s="148">
        <v>13</v>
      </c>
      <c r="F328" s="11">
        <f t="shared" si="30"/>
        <v>3887</v>
      </c>
      <c r="G328" s="82"/>
      <c r="H328" s="111"/>
      <c r="I328" s="109">
        <f t="shared" si="29"/>
        <v>3887</v>
      </c>
      <c r="J328" s="109">
        <v>422.91</v>
      </c>
      <c r="K328" s="83"/>
      <c r="L328" s="84"/>
      <c r="M328" s="84"/>
      <c r="N328" s="107">
        <f t="shared" si="31"/>
        <v>422.91</v>
      </c>
      <c r="O328" s="22">
        <f t="shared" si="32"/>
        <v>3464.09</v>
      </c>
    </row>
    <row r="329" spans="1:15" s="92" customFormat="1" ht="33.75" customHeight="1" x14ac:dyDescent="0.25">
      <c r="A329" s="172" t="s">
        <v>100</v>
      </c>
      <c r="B329" s="257" t="s">
        <v>26</v>
      </c>
      <c r="C329" s="265"/>
      <c r="D329" s="134">
        <v>299</v>
      </c>
      <c r="E329" s="148">
        <v>13</v>
      </c>
      <c r="F329" s="11">
        <f t="shared" si="30"/>
        <v>3887</v>
      </c>
      <c r="G329" s="82"/>
      <c r="H329" s="111"/>
      <c r="I329" s="109">
        <f t="shared" si="29"/>
        <v>3887</v>
      </c>
      <c r="J329" s="109">
        <v>422.91</v>
      </c>
      <c r="K329" s="83"/>
      <c r="L329" s="84"/>
      <c r="M329" s="84"/>
      <c r="N329" s="107">
        <f t="shared" si="31"/>
        <v>422.91</v>
      </c>
      <c r="O329" s="22">
        <f t="shared" si="32"/>
        <v>3464.09</v>
      </c>
    </row>
    <row r="330" spans="1:15" s="92" customFormat="1" ht="33.75" customHeight="1" x14ac:dyDescent="0.25">
      <c r="A330" s="172"/>
      <c r="B330" s="257"/>
      <c r="C330" s="265"/>
      <c r="D330" s="134">
        <v>299</v>
      </c>
      <c r="E330" s="148">
        <v>13</v>
      </c>
      <c r="F330" s="11">
        <f t="shared" si="30"/>
        <v>3887</v>
      </c>
      <c r="G330" s="82"/>
      <c r="H330" s="111"/>
      <c r="I330" s="109">
        <f t="shared" si="29"/>
        <v>3887</v>
      </c>
      <c r="J330" s="109">
        <v>422.91</v>
      </c>
      <c r="K330" s="83"/>
      <c r="L330" s="84"/>
      <c r="M330" s="84"/>
      <c r="N330" s="107">
        <f t="shared" si="31"/>
        <v>422.91</v>
      </c>
      <c r="O330" s="22">
        <f t="shared" si="32"/>
        <v>3464.09</v>
      </c>
    </row>
    <row r="331" spans="1:15" s="92" customFormat="1" ht="33.75" customHeight="1" x14ac:dyDescent="0.25">
      <c r="A331" s="172"/>
      <c r="B331" s="257"/>
      <c r="C331" s="265"/>
      <c r="D331" s="134">
        <v>299</v>
      </c>
      <c r="E331" s="148">
        <v>13</v>
      </c>
      <c r="F331" s="11">
        <f t="shared" si="30"/>
        <v>3887</v>
      </c>
      <c r="G331" s="82"/>
      <c r="H331" s="111"/>
      <c r="I331" s="109">
        <f t="shared" si="29"/>
        <v>3887</v>
      </c>
      <c r="J331" s="109">
        <v>422.91</v>
      </c>
      <c r="K331" s="83"/>
      <c r="L331" s="84"/>
      <c r="M331" s="84"/>
      <c r="N331" s="107">
        <f t="shared" si="31"/>
        <v>422.91</v>
      </c>
      <c r="O331" s="22">
        <f t="shared" si="32"/>
        <v>3464.09</v>
      </c>
    </row>
    <row r="332" spans="1:15" s="92" customFormat="1" ht="33.75" customHeight="1" x14ac:dyDescent="0.25">
      <c r="A332" s="172"/>
      <c r="B332" s="257"/>
      <c r="C332" s="265" t="s">
        <v>53</v>
      </c>
      <c r="D332" s="134">
        <v>299</v>
      </c>
      <c r="E332" s="148"/>
      <c r="F332" s="11">
        <f t="shared" si="30"/>
        <v>0</v>
      </c>
      <c r="G332" s="82"/>
      <c r="H332" s="111"/>
      <c r="I332" s="109">
        <f t="shared" si="29"/>
        <v>0</v>
      </c>
      <c r="J332" s="109"/>
      <c r="K332" s="83"/>
      <c r="L332" s="84"/>
      <c r="M332" s="84"/>
      <c r="N332" s="107">
        <f t="shared" si="31"/>
        <v>0</v>
      </c>
      <c r="O332" s="22">
        <f t="shared" si="32"/>
        <v>0</v>
      </c>
    </row>
    <row r="333" spans="1:15" s="92" customFormat="1" ht="33.75" customHeight="1" x14ac:dyDescent="0.25">
      <c r="A333" s="172"/>
      <c r="B333" s="257"/>
      <c r="C333" s="265"/>
      <c r="D333" s="134">
        <v>299</v>
      </c>
      <c r="E333" s="148">
        <v>13</v>
      </c>
      <c r="F333" s="11">
        <f t="shared" si="30"/>
        <v>3887</v>
      </c>
      <c r="G333" s="82"/>
      <c r="H333" s="111"/>
      <c r="I333" s="109">
        <f t="shared" si="29"/>
        <v>3887</v>
      </c>
      <c r="J333" s="109">
        <v>422.91</v>
      </c>
      <c r="K333" s="83"/>
      <c r="L333" s="84"/>
      <c r="M333" s="84"/>
      <c r="N333" s="107">
        <f t="shared" si="31"/>
        <v>422.91</v>
      </c>
      <c r="O333" s="22">
        <f t="shared" si="32"/>
        <v>3464.09</v>
      </c>
    </row>
    <row r="334" spans="1:15" s="92" customFormat="1" ht="33.75" customHeight="1" x14ac:dyDescent="0.25">
      <c r="A334" s="172"/>
      <c r="B334" s="257"/>
      <c r="C334" s="265"/>
      <c r="D334" s="134">
        <v>299</v>
      </c>
      <c r="E334" s="148">
        <v>13</v>
      </c>
      <c r="F334" s="11">
        <f t="shared" si="30"/>
        <v>3887</v>
      </c>
      <c r="G334" s="82"/>
      <c r="H334" s="111"/>
      <c r="I334" s="109">
        <f t="shared" si="29"/>
        <v>3887</v>
      </c>
      <c r="J334" s="109">
        <v>422.91</v>
      </c>
      <c r="K334" s="83"/>
      <c r="L334" s="84"/>
      <c r="M334" s="84"/>
      <c r="N334" s="107">
        <f t="shared" si="31"/>
        <v>422.91</v>
      </c>
      <c r="O334" s="22">
        <f t="shared" si="32"/>
        <v>3464.09</v>
      </c>
    </row>
    <row r="335" spans="1:15" s="92" customFormat="1" ht="33.75" customHeight="1" x14ac:dyDescent="0.25">
      <c r="A335" s="172"/>
      <c r="B335" s="257"/>
      <c r="C335" s="265"/>
      <c r="D335" s="134">
        <v>299</v>
      </c>
      <c r="E335" s="148">
        <v>13</v>
      </c>
      <c r="F335" s="11">
        <f t="shared" si="30"/>
        <v>3887</v>
      </c>
      <c r="G335" s="82"/>
      <c r="H335" s="111"/>
      <c r="I335" s="109">
        <f t="shared" si="29"/>
        <v>3887</v>
      </c>
      <c r="J335" s="109">
        <v>422.91</v>
      </c>
      <c r="K335" s="83"/>
      <c r="L335" s="84"/>
      <c r="M335" s="84"/>
      <c r="N335" s="107">
        <f t="shared" si="31"/>
        <v>422.91</v>
      </c>
      <c r="O335" s="22">
        <f t="shared" si="32"/>
        <v>3464.09</v>
      </c>
    </row>
    <row r="336" spans="1:15" s="92" customFormat="1" ht="33.75" customHeight="1" x14ac:dyDescent="0.25">
      <c r="A336" s="172"/>
      <c r="B336" s="257"/>
      <c r="C336" s="265"/>
      <c r="D336" s="134">
        <v>299</v>
      </c>
      <c r="E336" s="148">
        <v>13</v>
      </c>
      <c r="F336" s="11">
        <f t="shared" si="30"/>
        <v>3887</v>
      </c>
      <c r="G336" s="82"/>
      <c r="H336" s="111"/>
      <c r="I336" s="109">
        <f t="shared" si="29"/>
        <v>3887</v>
      </c>
      <c r="J336" s="109">
        <v>422.91</v>
      </c>
      <c r="K336" s="83"/>
      <c r="L336" s="84"/>
      <c r="M336" s="84"/>
      <c r="N336" s="107">
        <f t="shared" si="31"/>
        <v>422.91</v>
      </c>
      <c r="O336" s="22">
        <f t="shared" si="32"/>
        <v>3464.09</v>
      </c>
    </row>
    <row r="337" spans="1:15" s="92" customFormat="1" ht="33.75" customHeight="1" x14ac:dyDescent="0.25">
      <c r="A337" s="172"/>
      <c r="B337" s="257"/>
      <c r="C337" s="265"/>
      <c r="D337" s="134">
        <v>299</v>
      </c>
      <c r="E337" s="161">
        <v>5.4</v>
      </c>
      <c r="F337" s="11">
        <f t="shared" si="30"/>
        <v>1614.6000000000001</v>
      </c>
      <c r="G337" s="134"/>
      <c r="H337" s="149"/>
      <c r="I337" s="109">
        <f t="shared" si="29"/>
        <v>1614.6000000000001</v>
      </c>
      <c r="J337" s="109">
        <v>175.67</v>
      </c>
      <c r="K337" s="83"/>
      <c r="L337" s="134"/>
      <c r="M337" s="84"/>
      <c r="N337" s="107">
        <f t="shared" si="31"/>
        <v>175.67</v>
      </c>
      <c r="O337" s="22">
        <f t="shared" si="32"/>
        <v>1438.93</v>
      </c>
    </row>
    <row r="338" spans="1:15" s="92" customFormat="1" ht="33.75" customHeight="1" x14ac:dyDescent="0.25">
      <c r="A338" s="172"/>
      <c r="B338" s="257"/>
      <c r="C338" s="265" t="s">
        <v>53</v>
      </c>
      <c r="D338" s="134">
        <v>299</v>
      </c>
      <c r="E338" s="91"/>
      <c r="F338" s="11">
        <f t="shared" si="30"/>
        <v>0</v>
      </c>
      <c r="G338" s="91"/>
      <c r="H338" s="37"/>
      <c r="I338" s="109">
        <f t="shared" si="29"/>
        <v>0</v>
      </c>
      <c r="J338" s="39"/>
      <c r="K338" s="37"/>
      <c r="L338" s="91"/>
      <c r="M338" s="91"/>
      <c r="N338" s="107">
        <f t="shared" si="31"/>
        <v>0</v>
      </c>
      <c r="O338" s="22">
        <f t="shared" si="32"/>
        <v>0</v>
      </c>
    </row>
    <row r="339" spans="1:15" s="92" customFormat="1" ht="33.75" customHeight="1" x14ac:dyDescent="0.25">
      <c r="A339" s="172"/>
      <c r="B339" s="257"/>
      <c r="C339" s="265"/>
      <c r="D339" s="134">
        <v>299</v>
      </c>
      <c r="E339" s="148">
        <v>13</v>
      </c>
      <c r="F339" s="11">
        <f t="shared" si="30"/>
        <v>3887</v>
      </c>
      <c r="G339" s="134"/>
      <c r="H339" s="149"/>
      <c r="I339" s="109">
        <f t="shared" si="29"/>
        <v>3887</v>
      </c>
      <c r="J339" s="109">
        <v>422.91</v>
      </c>
      <c r="K339" s="83"/>
      <c r="L339" s="134"/>
      <c r="M339" s="84"/>
      <c r="N339" s="107">
        <f t="shared" si="31"/>
        <v>422.91</v>
      </c>
      <c r="O339" s="22">
        <f t="shared" si="32"/>
        <v>3464.09</v>
      </c>
    </row>
    <row r="340" spans="1:15" s="92" customFormat="1" ht="33.75" customHeight="1" x14ac:dyDescent="0.25">
      <c r="A340" s="172"/>
      <c r="B340" s="257"/>
      <c r="C340" s="265" t="s">
        <v>53</v>
      </c>
      <c r="D340" s="134">
        <v>299</v>
      </c>
      <c r="E340" s="148"/>
      <c r="F340" s="11">
        <f t="shared" si="30"/>
        <v>0</v>
      </c>
      <c r="G340" s="134"/>
      <c r="H340" s="149"/>
      <c r="I340" s="109">
        <f t="shared" si="29"/>
        <v>0</v>
      </c>
      <c r="J340" s="109"/>
      <c r="K340" s="83"/>
      <c r="L340" s="134"/>
      <c r="M340" s="84"/>
      <c r="N340" s="107">
        <f t="shared" si="31"/>
        <v>0</v>
      </c>
      <c r="O340" s="22">
        <f t="shared" si="32"/>
        <v>0</v>
      </c>
    </row>
    <row r="341" spans="1:15" s="92" customFormat="1" ht="33.75" customHeight="1" x14ac:dyDescent="0.25">
      <c r="A341" s="172"/>
      <c r="B341" s="257"/>
      <c r="C341" s="265" t="s">
        <v>53</v>
      </c>
      <c r="D341" s="134">
        <v>299</v>
      </c>
      <c r="E341" s="148"/>
      <c r="F341" s="11">
        <f t="shared" si="30"/>
        <v>0</v>
      </c>
      <c r="G341" s="134"/>
      <c r="H341" s="149"/>
      <c r="I341" s="109">
        <f t="shared" si="29"/>
        <v>0</v>
      </c>
      <c r="J341" s="109"/>
      <c r="K341" s="83"/>
      <c r="L341" s="134"/>
      <c r="M341" s="84"/>
      <c r="N341" s="107">
        <f t="shared" si="31"/>
        <v>0</v>
      </c>
      <c r="O341" s="22">
        <f t="shared" si="32"/>
        <v>0</v>
      </c>
    </row>
    <row r="342" spans="1:15" s="92" customFormat="1" ht="33.75" customHeight="1" x14ac:dyDescent="0.25">
      <c r="A342" s="172"/>
      <c r="B342" s="257"/>
      <c r="C342" s="265" t="s">
        <v>53</v>
      </c>
      <c r="D342" s="134">
        <v>299</v>
      </c>
      <c r="E342" s="148"/>
      <c r="F342" s="11">
        <f t="shared" si="30"/>
        <v>0</v>
      </c>
      <c r="G342" s="134"/>
      <c r="H342" s="149"/>
      <c r="I342" s="109">
        <f t="shared" si="29"/>
        <v>0</v>
      </c>
      <c r="J342" s="109"/>
      <c r="K342" s="83"/>
      <c r="L342" s="134"/>
      <c r="M342" s="84"/>
      <c r="N342" s="107">
        <f t="shared" si="31"/>
        <v>0</v>
      </c>
      <c r="O342" s="22">
        <f t="shared" si="32"/>
        <v>0</v>
      </c>
    </row>
    <row r="343" spans="1:15" s="92" customFormat="1" ht="33.75" customHeight="1" x14ac:dyDescent="0.25">
      <c r="A343" s="172"/>
      <c r="B343" s="257"/>
      <c r="C343" s="265" t="s">
        <v>53</v>
      </c>
      <c r="D343" s="134">
        <v>299</v>
      </c>
      <c r="E343" s="148"/>
      <c r="F343" s="11">
        <f t="shared" si="30"/>
        <v>0</v>
      </c>
      <c r="G343" s="134"/>
      <c r="H343" s="149"/>
      <c r="I343" s="109">
        <f t="shared" si="29"/>
        <v>0</v>
      </c>
      <c r="J343" s="109"/>
      <c r="K343" s="83"/>
      <c r="L343" s="134"/>
      <c r="M343" s="84"/>
      <c r="N343" s="107">
        <f t="shared" si="31"/>
        <v>0</v>
      </c>
      <c r="O343" s="22">
        <f t="shared" si="32"/>
        <v>0</v>
      </c>
    </row>
    <row r="344" spans="1:15" s="92" customFormat="1" ht="33.75" customHeight="1" x14ac:dyDescent="0.25">
      <c r="A344" s="172"/>
      <c r="B344" s="251" t="s">
        <v>454</v>
      </c>
      <c r="C344" s="262" t="s">
        <v>301</v>
      </c>
      <c r="D344" s="134">
        <v>304.8</v>
      </c>
      <c r="E344" s="148">
        <v>13</v>
      </c>
      <c r="F344" s="11">
        <f t="shared" si="30"/>
        <v>3962.4</v>
      </c>
      <c r="G344" s="82"/>
      <c r="H344" s="111"/>
      <c r="I344" s="109">
        <f t="shared" si="29"/>
        <v>3962.4</v>
      </c>
      <c r="J344" s="109">
        <v>431.11</v>
      </c>
      <c r="K344" s="83"/>
      <c r="L344" s="84"/>
      <c r="M344" s="84"/>
      <c r="N344" s="107">
        <f t="shared" si="31"/>
        <v>431.11</v>
      </c>
      <c r="O344" s="22">
        <f t="shared" si="32"/>
        <v>3531.29</v>
      </c>
    </row>
    <row r="345" spans="1:15" s="92" customFormat="1" ht="33.75" customHeight="1" x14ac:dyDescent="0.25">
      <c r="A345" s="172"/>
      <c r="B345" s="251" t="s">
        <v>453</v>
      </c>
      <c r="C345" s="262" t="s">
        <v>671</v>
      </c>
      <c r="D345" s="82">
        <v>290.60000000000002</v>
      </c>
      <c r="E345" s="161">
        <v>5.3</v>
      </c>
      <c r="F345" s="11">
        <f t="shared" si="30"/>
        <v>1540.18</v>
      </c>
      <c r="G345" s="82"/>
      <c r="H345" s="111"/>
      <c r="I345" s="109">
        <f t="shared" si="29"/>
        <v>1540.18</v>
      </c>
      <c r="J345" s="109">
        <v>167.57</v>
      </c>
      <c r="K345" s="83"/>
      <c r="L345" s="84"/>
      <c r="M345" s="84"/>
      <c r="N345" s="107">
        <f t="shared" si="31"/>
        <v>167.57</v>
      </c>
      <c r="O345" s="22">
        <f t="shared" si="32"/>
        <v>1372.6100000000001</v>
      </c>
    </row>
    <row r="346" spans="1:15" s="92" customFormat="1" ht="33.75" customHeight="1" x14ac:dyDescent="0.25">
      <c r="A346" s="172"/>
      <c r="B346" s="256" t="s">
        <v>455</v>
      </c>
      <c r="C346" s="265" t="s">
        <v>532</v>
      </c>
      <c r="D346" s="134">
        <v>303.2</v>
      </c>
      <c r="E346" s="148">
        <v>13</v>
      </c>
      <c r="F346" s="11">
        <f t="shared" si="30"/>
        <v>3941.6</v>
      </c>
      <c r="G346" s="82"/>
      <c r="H346" s="111"/>
      <c r="I346" s="109">
        <f t="shared" si="29"/>
        <v>3941.6</v>
      </c>
      <c r="J346" s="109">
        <v>428.85</v>
      </c>
      <c r="K346" s="83"/>
      <c r="L346" s="84"/>
      <c r="M346" s="84"/>
      <c r="N346" s="107">
        <f t="shared" si="31"/>
        <v>428.85</v>
      </c>
      <c r="O346" s="22">
        <f t="shared" si="32"/>
        <v>3512.75</v>
      </c>
    </row>
    <row r="347" spans="1:15" s="92" customFormat="1" ht="33.75" customHeight="1" x14ac:dyDescent="0.25">
      <c r="A347" s="172"/>
      <c r="B347" s="256"/>
      <c r="C347" s="265" t="s">
        <v>302</v>
      </c>
      <c r="D347" s="134">
        <v>303.2</v>
      </c>
      <c r="E347" s="148">
        <v>13</v>
      </c>
      <c r="F347" s="11">
        <f t="shared" si="30"/>
        <v>3941.6</v>
      </c>
      <c r="G347" s="82"/>
      <c r="H347" s="111"/>
      <c r="I347" s="109">
        <f t="shared" si="29"/>
        <v>3941.6</v>
      </c>
      <c r="J347" s="109">
        <v>428.85</v>
      </c>
      <c r="K347" s="83"/>
      <c r="L347" s="84"/>
      <c r="M347" s="84"/>
      <c r="N347" s="107">
        <f t="shared" si="31"/>
        <v>428.85</v>
      </c>
      <c r="O347" s="22">
        <f t="shared" si="32"/>
        <v>3512.75</v>
      </c>
    </row>
    <row r="348" spans="1:15" s="92" customFormat="1" ht="33.75" customHeight="1" x14ac:dyDescent="0.25">
      <c r="A348" s="172"/>
      <c r="B348" s="256"/>
      <c r="C348" s="265" t="s">
        <v>533</v>
      </c>
      <c r="D348" s="134">
        <v>303.2</v>
      </c>
      <c r="E348" s="148">
        <v>13</v>
      </c>
      <c r="F348" s="11">
        <f>+D348*E348</f>
        <v>3941.6</v>
      </c>
      <c r="G348" s="82"/>
      <c r="H348" s="111"/>
      <c r="I348" s="109">
        <f t="shared" si="29"/>
        <v>3941.6</v>
      </c>
      <c r="J348" s="109">
        <v>428.85</v>
      </c>
      <c r="K348" s="83"/>
      <c r="L348" s="84"/>
      <c r="M348" s="84"/>
      <c r="N348" s="107">
        <f>+J348+K348+L348+M348</f>
        <v>428.85</v>
      </c>
      <c r="O348" s="22">
        <f>+I348-N348</f>
        <v>3512.75</v>
      </c>
    </row>
    <row r="349" spans="1:15" s="92" customFormat="1" ht="33.75" customHeight="1" x14ac:dyDescent="0.25">
      <c r="A349" s="172"/>
      <c r="B349" s="256" t="s">
        <v>456</v>
      </c>
      <c r="C349" s="265" t="s">
        <v>601</v>
      </c>
      <c r="D349" s="134">
        <v>227</v>
      </c>
      <c r="E349" s="148">
        <v>13</v>
      </c>
      <c r="F349" s="11">
        <f t="shared" si="30"/>
        <v>2951</v>
      </c>
      <c r="G349" s="82"/>
      <c r="H349" s="111"/>
      <c r="I349" s="109">
        <f t="shared" si="29"/>
        <v>2951</v>
      </c>
      <c r="J349" s="109">
        <v>321.07</v>
      </c>
      <c r="K349" s="83"/>
      <c r="L349" s="84"/>
      <c r="M349" s="84"/>
      <c r="N349" s="107">
        <f t="shared" si="31"/>
        <v>321.07</v>
      </c>
      <c r="O349" s="22">
        <f t="shared" si="32"/>
        <v>2629.93</v>
      </c>
    </row>
    <row r="350" spans="1:15" s="92" customFormat="1" ht="33.75" customHeight="1" x14ac:dyDescent="0.25">
      <c r="A350" s="172"/>
      <c r="B350" s="256"/>
      <c r="C350" s="265" t="s">
        <v>53</v>
      </c>
      <c r="D350" s="134">
        <v>227</v>
      </c>
      <c r="E350" s="148"/>
      <c r="F350" s="11">
        <f t="shared" si="30"/>
        <v>0</v>
      </c>
      <c r="G350" s="82"/>
      <c r="H350" s="82"/>
      <c r="I350" s="107">
        <f t="shared" si="29"/>
        <v>0</v>
      </c>
      <c r="J350" s="107"/>
      <c r="K350" s="83"/>
      <c r="L350" s="84"/>
      <c r="M350" s="84"/>
      <c r="N350" s="107">
        <f t="shared" si="31"/>
        <v>0</v>
      </c>
      <c r="O350" s="22">
        <f t="shared" si="32"/>
        <v>0</v>
      </c>
    </row>
    <row r="351" spans="1:15" s="92" customFormat="1" ht="33.75" customHeight="1" x14ac:dyDescent="0.25">
      <c r="A351" s="172"/>
      <c r="B351" s="256" t="s">
        <v>457</v>
      </c>
      <c r="C351" s="265" t="s">
        <v>53</v>
      </c>
      <c r="D351" s="134">
        <v>214.6</v>
      </c>
      <c r="E351" s="148"/>
      <c r="F351" s="11">
        <f t="shared" si="30"/>
        <v>0</v>
      </c>
      <c r="G351" s="82"/>
      <c r="H351" s="82"/>
      <c r="I351" s="107">
        <f t="shared" si="29"/>
        <v>0</v>
      </c>
      <c r="J351" s="107"/>
      <c r="K351" s="83"/>
      <c r="L351" s="84"/>
      <c r="M351" s="84"/>
      <c r="N351" s="107">
        <f t="shared" si="31"/>
        <v>0</v>
      </c>
      <c r="O351" s="22">
        <f t="shared" si="32"/>
        <v>0</v>
      </c>
    </row>
    <row r="352" spans="1:15" s="92" customFormat="1" ht="33.75" customHeight="1" x14ac:dyDescent="0.25">
      <c r="A352" s="172"/>
      <c r="B352" s="256"/>
      <c r="C352" s="265" t="s">
        <v>460</v>
      </c>
      <c r="D352" s="134">
        <v>214.6</v>
      </c>
      <c r="E352" s="148">
        <v>13</v>
      </c>
      <c r="F352" s="11">
        <f t="shared" si="30"/>
        <v>2789.7999999999997</v>
      </c>
      <c r="G352" s="82"/>
      <c r="H352" s="82"/>
      <c r="I352" s="107">
        <f t="shared" si="29"/>
        <v>2789.7999999999997</v>
      </c>
      <c r="J352" s="107">
        <v>303.52999999999997</v>
      </c>
      <c r="K352" s="83"/>
      <c r="L352" s="84"/>
      <c r="M352" s="84"/>
      <c r="N352" s="107">
        <f t="shared" si="31"/>
        <v>303.52999999999997</v>
      </c>
      <c r="O352" s="22">
        <f t="shared" si="32"/>
        <v>2486.2699999999995</v>
      </c>
    </row>
    <row r="353" spans="1:15" s="92" customFormat="1" ht="33.75" customHeight="1" x14ac:dyDescent="0.25">
      <c r="A353" s="172"/>
      <c r="B353" s="256"/>
      <c r="C353" s="265" t="s">
        <v>498</v>
      </c>
      <c r="D353" s="82">
        <v>214.6</v>
      </c>
      <c r="E353" s="148">
        <v>13</v>
      </c>
      <c r="F353" s="11">
        <f t="shared" si="30"/>
        <v>2789.7999999999997</v>
      </c>
      <c r="G353" s="82"/>
      <c r="H353" s="82"/>
      <c r="I353" s="107">
        <f t="shared" si="29"/>
        <v>2789.7999999999997</v>
      </c>
      <c r="J353" s="107">
        <v>303.52999999999997</v>
      </c>
      <c r="K353" s="83"/>
      <c r="L353" s="84"/>
      <c r="M353" s="84"/>
      <c r="N353" s="107">
        <f t="shared" si="31"/>
        <v>303.52999999999997</v>
      </c>
      <c r="O353" s="22">
        <f t="shared" si="32"/>
        <v>2486.2699999999995</v>
      </c>
    </row>
    <row r="354" spans="1:15" s="92" customFormat="1" ht="33.75" customHeight="1" x14ac:dyDescent="0.25">
      <c r="A354" s="172"/>
      <c r="B354" s="256"/>
      <c r="C354" s="265" t="s">
        <v>475</v>
      </c>
      <c r="D354" s="82">
        <v>214.6</v>
      </c>
      <c r="E354" s="148">
        <v>13</v>
      </c>
      <c r="F354" s="11">
        <f t="shared" si="30"/>
        <v>2789.7999999999997</v>
      </c>
      <c r="G354" s="82"/>
      <c r="H354" s="82"/>
      <c r="I354" s="107">
        <f t="shared" si="29"/>
        <v>2789.7999999999997</v>
      </c>
      <c r="J354" s="107">
        <v>303.52999999999997</v>
      </c>
      <c r="K354" s="83"/>
      <c r="L354" s="84"/>
      <c r="M354" s="84"/>
      <c r="N354" s="107">
        <f t="shared" si="31"/>
        <v>303.52999999999997</v>
      </c>
      <c r="O354" s="22">
        <f t="shared" si="32"/>
        <v>2486.2699999999995</v>
      </c>
    </row>
    <row r="355" spans="1:15" s="92" customFormat="1" ht="33.75" customHeight="1" x14ac:dyDescent="0.25">
      <c r="A355" s="172"/>
      <c r="B355" s="256"/>
      <c r="C355" s="265" t="s">
        <v>303</v>
      </c>
      <c r="D355" s="82">
        <v>214.6</v>
      </c>
      <c r="E355" s="148">
        <v>13</v>
      </c>
      <c r="F355" s="11">
        <f t="shared" si="30"/>
        <v>2789.7999999999997</v>
      </c>
      <c r="G355" s="82"/>
      <c r="H355" s="82"/>
      <c r="I355" s="107">
        <f t="shared" si="29"/>
        <v>2789.7999999999997</v>
      </c>
      <c r="J355" s="107">
        <v>303.52999999999997</v>
      </c>
      <c r="K355" s="83"/>
      <c r="L355" s="84"/>
      <c r="M355" s="84"/>
      <c r="N355" s="107">
        <f t="shared" si="31"/>
        <v>303.52999999999997</v>
      </c>
      <c r="O355" s="22">
        <f t="shared" si="32"/>
        <v>2486.2699999999995</v>
      </c>
    </row>
    <row r="356" spans="1:15" s="92" customFormat="1" ht="33.75" customHeight="1" x14ac:dyDescent="0.25">
      <c r="A356" s="172"/>
      <c r="B356" s="256"/>
      <c r="C356" s="265" t="s">
        <v>527</v>
      </c>
      <c r="D356" s="82">
        <v>214.6</v>
      </c>
      <c r="E356" s="148">
        <v>13</v>
      </c>
      <c r="F356" s="11">
        <f t="shared" si="30"/>
        <v>2789.7999999999997</v>
      </c>
      <c r="G356" s="107"/>
      <c r="H356" s="107"/>
      <c r="I356" s="107">
        <f t="shared" si="29"/>
        <v>2789.7999999999997</v>
      </c>
      <c r="J356" s="107">
        <v>303.52999999999997</v>
      </c>
      <c r="K356" s="83"/>
      <c r="L356" s="150"/>
      <c r="M356" s="150"/>
      <c r="N356" s="107">
        <f t="shared" si="31"/>
        <v>303.52999999999997</v>
      </c>
      <c r="O356" s="22">
        <f t="shared" si="32"/>
        <v>2486.2699999999995</v>
      </c>
    </row>
    <row r="357" spans="1:15" s="92" customFormat="1" ht="33.75" customHeight="1" x14ac:dyDescent="0.25">
      <c r="A357" s="172"/>
      <c r="B357" s="256"/>
      <c r="C357" s="265" t="s">
        <v>304</v>
      </c>
      <c r="D357" s="82">
        <v>214.6</v>
      </c>
      <c r="E357" s="148">
        <v>13</v>
      </c>
      <c r="F357" s="11">
        <f t="shared" si="30"/>
        <v>2789.7999999999997</v>
      </c>
      <c r="G357" s="82"/>
      <c r="H357" s="82"/>
      <c r="I357" s="107">
        <f t="shared" si="29"/>
        <v>2789.7999999999997</v>
      </c>
      <c r="J357" s="107">
        <v>303.52999999999997</v>
      </c>
      <c r="K357" s="83"/>
      <c r="L357" s="84"/>
      <c r="M357" s="84"/>
      <c r="N357" s="107">
        <f t="shared" si="31"/>
        <v>303.52999999999997</v>
      </c>
      <c r="O357" s="22">
        <f t="shared" si="32"/>
        <v>2486.2699999999995</v>
      </c>
    </row>
    <row r="358" spans="1:15" s="92" customFormat="1" ht="33.75" customHeight="1" x14ac:dyDescent="0.25">
      <c r="A358" s="172" t="s">
        <v>614</v>
      </c>
      <c r="B358" s="251" t="s">
        <v>458</v>
      </c>
      <c r="C358" s="265" t="s">
        <v>305</v>
      </c>
      <c r="D358" s="134">
        <v>293.10000000000002</v>
      </c>
      <c r="E358" s="148">
        <v>13</v>
      </c>
      <c r="F358" s="11">
        <f t="shared" si="30"/>
        <v>3810.3</v>
      </c>
      <c r="G358" s="82"/>
      <c r="H358" s="82"/>
      <c r="I358" s="107">
        <f t="shared" si="29"/>
        <v>3810.3</v>
      </c>
      <c r="J358" s="107">
        <v>414.56</v>
      </c>
      <c r="K358" s="83"/>
      <c r="L358" s="84"/>
      <c r="M358" s="84"/>
      <c r="N358" s="107">
        <f t="shared" si="31"/>
        <v>414.56</v>
      </c>
      <c r="O358" s="22">
        <f t="shared" si="32"/>
        <v>3395.7400000000002</v>
      </c>
    </row>
    <row r="359" spans="1:15" s="92" customFormat="1" ht="33.75" customHeight="1" x14ac:dyDescent="0.25">
      <c r="A359" s="172"/>
      <c r="B359" s="256" t="s">
        <v>112</v>
      </c>
      <c r="C359" s="265" t="s">
        <v>53</v>
      </c>
      <c r="D359" s="134">
        <v>299</v>
      </c>
      <c r="E359" s="148"/>
      <c r="F359" s="11">
        <f t="shared" si="30"/>
        <v>0</v>
      </c>
      <c r="G359" s="82"/>
      <c r="H359" s="82"/>
      <c r="I359" s="107">
        <f t="shared" si="29"/>
        <v>0</v>
      </c>
      <c r="J359" s="107"/>
      <c r="K359" s="83"/>
      <c r="L359" s="84"/>
      <c r="M359" s="84"/>
      <c r="N359" s="107">
        <f t="shared" si="31"/>
        <v>0</v>
      </c>
      <c r="O359" s="22">
        <f t="shared" si="32"/>
        <v>0</v>
      </c>
    </row>
    <row r="360" spans="1:15" s="92" customFormat="1" ht="33.75" customHeight="1" x14ac:dyDescent="0.25">
      <c r="A360" s="172"/>
      <c r="B360" s="256"/>
      <c r="C360" s="265" t="s">
        <v>53</v>
      </c>
      <c r="D360" s="134">
        <v>299</v>
      </c>
      <c r="E360" s="148"/>
      <c r="F360" s="11">
        <f t="shared" si="30"/>
        <v>0</v>
      </c>
      <c r="G360" s="82"/>
      <c r="H360" s="82"/>
      <c r="I360" s="107">
        <f t="shared" si="29"/>
        <v>0</v>
      </c>
      <c r="J360" s="107"/>
      <c r="K360" s="83"/>
      <c r="L360" s="84"/>
      <c r="M360" s="84"/>
      <c r="N360" s="107">
        <f t="shared" si="31"/>
        <v>0</v>
      </c>
      <c r="O360" s="22">
        <f t="shared" si="32"/>
        <v>0</v>
      </c>
    </row>
    <row r="361" spans="1:15" s="92" customFormat="1" ht="33.75" customHeight="1" x14ac:dyDescent="0.25">
      <c r="A361" s="172"/>
      <c r="B361" s="256"/>
      <c r="C361" s="265" t="s">
        <v>53</v>
      </c>
      <c r="D361" s="134">
        <v>207.8</v>
      </c>
      <c r="E361" s="148"/>
      <c r="F361" s="11">
        <f t="shared" si="30"/>
        <v>0</v>
      </c>
      <c r="G361" s="82"/>
      <c r="H361" s="82"/>
      <c r="I361" s="107"/>
      <c r="J361" s="107"/>
      <c r="K361" s="83"/>
      <c r="L361" s="84"/>
      <c r="M361" s="84"/>
      <c r="N361" s="107">
        <f t="shared" si="31"/>
        <v>0</v>
      </c>
      <c r="O361" s="22">
        <f t="shared" si="32"/>
        <v>0</v>
      </c>
    </row>
    <row r="362" spans="1:15" s="92" customFormat="1" ht="33.75" customHeight="1" x14ac:dyDescent="0.25">
      <c r="A362" s="172"/>
      <c r="B362" s="251" t="s">
        <v>459</v>
      </c>
      <c r="C362" s="265" t="s">
        <v>53</v>
      </c>
      <c r="D362" s="134">
        <v>207.8</v>
      </c>
      <c r="E362" s="148"/>
      <c r="F362" s="11">
        <f t="shared" si="30"/>
        <v>0</v>
      </c>
      <c r="G362" s="82"/>
      <c r="H362" s="82"/>
      <c r="I362" s="107">
        <f t="shared" si="29"/>
        <v>0</v>
      </c>
      <c r="J362" s="107"/>
      <c r="K362" s="83"/>
      <c r="L362" s="84"/>
      <c r="M362" s="84"/>
      <c r="N362" s="107">
        <f t="shared" si="31"/>
        <v>0</v>
      </c>
      <c r="O362" s="22">
        <f t="shared" si="32"/>
        <v>0</v>
      </c>
    </row>
    <row r="363" spans="1:15" s="92" customFormat="1" ht="33.75" customHeight="1" x14ac:dyDescent="0.25">
      <c r="A363" s="176" t="s">
        <v>493</v>
      </c>
      <c r="B363" s="176"/>
      <c r="C363" s="176"/>
      <c r="D363" s="176"/>
      <c r="E363" s="176"/>
      <c r="F363" s="151">
        <f>SUM(F315:F362)</f>
        <v>143323.37999999998</v>
      </c>
      <c r="G363" s="151">
        <f t="shared" ref="G363:M363" si="33">SUM(G315:G362)</f>
        <v>0</v>
      </c>
      <c r="H363" s="151">
        <f t="shared" si="33"/>
        <v>0</v>
      </c>
      <c r="I363" s="151">
        <f t="shared" si="33"/>
        <v>143323.37999999998</v>
      </c>
      <c r="J363" s="152">
        <f t="shared" si="33"/>
        <v>19240.949999999993</v>
      </c>
      <c r="K363" s="151">
        <f t="shared" si="33"/>
        <v>0</v>
      </c>
      <c r="L363" s="151">
        <f t="shared" si="33"/>
        <v>0</v>
      </c>
      <c r="M363" s="151">
        <f t="shared" si="33"/>
        <v>0</v>
      </c>
      <c r="N363" s="152">
        <f>SUM(N315:N362)</f>
        <v>19240.949999999993</v>
      </c>
      <c r="O363" s="22">
        <f>+I363-N363</f>
        <v>124082.42999999998</v>
      </c>
    </row>
    <row r="364" spans="1:15" ht="79.349999999999994" customHeight="1" x14ac:dyDescent="0.25"/>
    <row r="365" spans="1:15" ht="79.349999999999994" customHeight="1" x14ac:dyDescent="0.25"/>
    <row r="366" spans="1:15" ht="79.349999999999994" customHeight="1" x14ac:dyDescent="0.25"/>
    <row r="367" spans="1:15" ht="79.349999999999994" customHeight="1" x14ac:dyDescent="0.25"/>
    <row r="368" spans="1:15" ht="79.349999999999994" customHeight="1" x14ac:dyDescent="0.25"/>
    <row r="369" spans="1:15" ht="79.349999999999994" customHeight="1" x14ac:dyDescent="0.25"/>
    <row r="370" spans="1:15" ht="79.349999999999994" customHeight="1" x14ac:dyDescent="0.25"/>
    <row r="371" spans="1:15" ht="79.349999999999994" customHeight="1" x14ac:dyDescent="0.25">
      <c r="F371" s="154"/>
    </row>
    <row r="372" spans="1:15" ht="79.349999999999994" customHeight="1" x14ac:dyDescent="0.25"/>
    <row r="373" spans="1:15" ht="79.349999999999994" customHeight="1" x14ac:dyDescent="0.25"/>
    <row r="374" spans="1:15" ht="79.349999999999994" customHeight="1" x14ac:dyDescent="0.25"/>
    <row r="375" spans="1:15" ht="79.349999999999994" customHeight="1" x14ac:dyDescent="0.25"/>
    <row r="376" spans="1:15" ht="79.349999999999994" customHeight="1" x14ac:dyDescent="0.25">
      <c r="A376" s="2"/>
      <c r="D376" s="2"/>
      <c r="E376" s="2"/>
      <c r="F376" s="2"/>
      <c r="G376" s="2"/>
      <c r="H376" s="2"/>
      <c r="I376" s="2"/>
      <c r="K376" s="57"/>
      <c r="L376" s="2"/>
      <c r="M376" s="2"/>
      <c r="O376" s="2"/>
    </row>
    <row r="377" spans="1:15" ht="79.349999999999994" customHeight="1" x14ac:dyDescent="0.25">
      <c r="A377" s="2"/>
      <c r="D377" s="2"/>
      <c r="E377" s="2"/>
      <c r="F377" s="2"/>
      <c r="G377" s="2"/>
      <c r="H377" s="2"/>
      <c r="I377" s="2"/>
      <c r="K377" s="57"/>
      <c r="L377" s="2"/>
      <c r="M377" s="2"/>
      <c r="O377" s="2"/>
    </row>
    <row r="378" spans="1:15" ht="79.349999999999994" customHeight="1" x14ac:dyDescent="0.25">
      <c r="A378" s="2"/>
      <c r="D378" s="2"/>
      <c r="E378" s="2"/>
      <c r="F378" s="2"/>
      <c r="G378" s="2"/>
      <c r="H378" s="2"/>
      <c r="I378" s="2"/>
      <c r="K378" s="57"/>
      <c r="L378" s="2"/>
      <c r="M378" s="2"/>
      <c r="O378" s="2"/>
    </row>
    <row r="379" spans="1:15" ht="79.349999999999994" customHeight="1" x14ac:dyDescent="0.25">
      <c r="A379" s="2"/>
      <c r="D379" s="2"/>
      <c r="E379" s="2"/>
      <c r="F379" s="2"/>
      <c r="G379" s="2"/>
      <c r="H379" s="2"/>
      <c r="I379" s="2"/>
      <c r="K379" s="57"/>
      <c r="L379" s="2"/>
      <c r="M379" s="2"/>
      <c r="O379" s="2"/>
    </row>
    <row r="380" spans="1:15" ht="79.349999999999994" customHeight="1" x14ac:dyDescent="0.25">
      <c r="A380" s="2"/>
      <c r="D380" s="2"/>
      <c r="E380" s="2"/>
      <c r="F380" s="2"/>
      <c r="G380" s="2"/>
      <c r="H380" s="2"/>
      <c r="I380" s="2"/>
      <c r="K380" s="57"/>
      <c r="L380" s="2"/>
      <c r="M380" s="2"/>
      <c r="O380" s="2"/>
    </row>
    <row r="381" spans="1:15" ht="79.349999999999994" customHeight="1" x14ac:dyDescent="0.25">
      <c r="A381" s="2"/>
      <c r="D381" s="2"/>
      <c r="E381" s="2"/>
      <c r="F381" s="2"/>
      <c r="G381" s="2"/>
      <c r="H381" s="2"/>
      <c r="I381" s="2"/>
      <c r="K381" s="57"/>
      <c r="L381" s="2"/>
      <c r="M381" s="2"/>
      <c r="O381" s="2"/>
    </row>
    <row r="382" spans="1:15" ht="79.349999999999994" customHeight="1" x14ac:dyDescent="0.25">
      <c r="A382" s="2"/>
      <c r="D382" s="2"/>
      <c r="E382" s="2"/>
      <c r="F382" s="2"/>
      <c r="G382" s="2"/>
      <c r="H382" s="2"/>
      <c r="I382" s="2"/>
      <c r="K382" s="57"/>
      <c r="L382" s="2"/>
      <c r="M382" s="2"/>
      <c r="O382" s="2"/>
    </row>
    <row r="383" spans="1:15" ht="79.349999999999994" customHeight="1" x14ac:dyDescent="0.25">
      <c r="A383" s="2"/>
      <c r="D383" s="2"/>
      <c r="E383" s="2"/>
      <c r="F383" s="2"/>
      <c r="G383" s="2"/>
      <c r="H383" s="2"/>
      <c r="I383" s="2"/>
      <c r="K383" s="57"/>
      <c r="L383" s="2"/>
      <c r="M383" s="2"/>
      <c r="O383" s="2"/>
    </row>
    <row r="384" spans="1:15" ht="79.349999999999994" customHeight="1" x14ac:dyDescent="0.25">
      <c r="A384" s="2"/>
      <c r="D384" s="2"/>
      <c r="E384" s="2"/>
      <c r="F384" s="2"/>
      <c r="G384" s="2"/>
      <c r="H384" s="2"/>
      <c r="I384" s="2"/>
      <c r="K384" s="57"/>
      <c r="L384" s="2"/>
      <c r="M384" s="2"/>
      <c r="O384" s="2"/>
    </row>
    <row r="385" spans="1:15" ht="79.349999999999994" customHeight="1" x14ac:dyDescent="0.25">
      <c r="A385" s="2"/>
      <c r="D385" s="2"/>
      <c r="E385" s="2"/>
      <c r="F385" s="2"/>
      <c r="G385" s="2"/>
      <c r="H385" s="2"/>
      <c r="I385" s="2"/>
      <c r="K385" s="57"/>
      <c r="L385" s="2"/>
      <c r="M385" s="2"/>
      <c r="O385" s="2"/>
    </row>
  </sheetData>
  <mergeCells count="87">
    <mergeCell ref="B329:B343"/>
    <mergeCell ref="B346:B348"/>
    <mergeCell ref="B349:B350"/>
    <mergeCell ref="B351:B357"/>
    <mergeCell ref="A358:A362"/>
    <mergeCell ref="B359:B361"/>
    <mergeCell ref="A19:A20"/>
    <mergeCell ref="B210:B211"/>
    <mergeCell ref="B150:B153"/>
    <mergeCell ref="B199:B201"/>
    <mergeCell ref="B195:B197"/>
    <mergeCell ref="B143:B144"/>
    <mergeCell ref="B56:B57"/>
    <mergeCell ref="B71:B73"/>
    <mergeCell ref="B87:B91"/>
    <mergeCell ref="B203:B205"/>
    <mergeCell ref="B172:B173"/>
    <mergeCell ref="B75:B76"/>
    <mergeCell ref="A116:A117"/>
    <mergeCell ref="B92:B93"/>
    <mergeCell ref="B95:B97"/>
    <mergeCell ref="B99:B100"/>
    <mergeCell ref="B317:B319"/>
    <mergeCell ref="A283:A294"/>
    <mergeCell ref="A21:A32"/>
    <mergeCell ref="B30:B31"/>
    <mergeCell ref="B34:B35"/>
    <mergeCell ref="B103:B105"/>
    <mergeCell ref="B108:B109"/>
    <mergeCell ref="B81:B85"/>
    <mergeCell ref="A33:A38"/>
    <mergeCell ref="D313:I313"/>
    <mergeCell ref="A281:C281"/>
    <mergeCell ref="J281:N281"/>
    <mergeCell ref="B240:B242"/>
    <mergeCell ref="B236:B237"/>
    <mergeCell ref="A14:E14"/>
    <mergeCell ref="A363:E363"/>
    <mergeCell ref="J17:N17"/>
    <mergeCell ref="A1:O1"/>
    <mergeCell ref="A16:O16"/>
    <mergeCell ref="D2:I2"/>
    <mergeCell ref="J2:N2"/>
    <mergeCell ref="A17:C17"/>
    <mergeCell ref="D17:I17"/>
    <mergeCell ref="A4:A12"/>
    <mergeCell ref="B320:B328"/>
    <mergeCell ref="A312:O312"/>
    <mergeCell ref="A306:E307"/>
    <mergeCell ref="J313:N313"/>
    <mergeCell ref="A203:A220"/>
    <mergeCell ref="A221:A237"/>
    <mergeCell ref="B232:B233"/>
    <mergeCell ref="B215:B220"/>
    <mergeCell ref="A186:A202"/>
    <mergeCell ref="B263:B264"/>
    <mergeCell ref="B226:B227"/>
    <mergeCell ref="D281:I281"/>
    <mergeCell ref="A295:A298"/>
    <mergeCell ref="A238:A244"/>
    <mergeCell ref="A245:A254"/>
    <mergeCell ref="A255:A258"/>
    <mergeCell ref="A259:A271"/>
    <mergeCell ref="A272:A273"/>
    <mergeCell ref="A274:E274"/>
    <mergeCell ref="B272:B273"/>
    <mergeCell ref="A118:A134"/>
    <mergeCell ref="A135:A136"/>
    <mergeCell ref="A137:A151"/>
    <mergeCell ref="A152:A168"/>
    <mergeCell ref="A169:A185"/>
    <mergeCell ref="A315:A328"/>
    <mergeCell ref="A329:A345"/>
    <mergeCell ref="A346:A357"/>
    <mergeCell ref="A42:A49"/>
    <mergeCell ref="A50:A66"/>
    <mergeCell ref="A68:A83"/>
    <mergeCell ref="A84:A100"/>
    <mergeCell ref="A101:A115"/>
    <mergeCell ref="A303:E303"/>
    <mergeCell ref="B265:B266"/>
    <mergeCell ref="A280:O280"/>
    <mergeCell ref="B167:B168"/>
    <mergeCell ref="B128:B129"/>
    <mergeCell ref="B145:B146"/>
    <mergeCell ref="B156:B157"/>
    <mergeCell ref="B163:B165"/>
  </mergeCells>
  <phoneticPr fontId="2" type="noConversion"/>
  <conditionalFormatting sqref="B118 B261:B263 B141 B138:B139 B169:B170 B167 B113:B116 B69:B70 B94 B60:B63 B65 B106:B107 B159:B160 B181:B187 B213:B214 B267:B268 B265">
    <cfRule type="cellIs" dxfId="59" priority="113" operator="lessThanOrEqual">
      <formula>0</formula>
    </cfRule>
  </conditionalFormatting>
  <conditionalFormatting sqref="B45">
    <cfRule type="cellIs" dxfId="58" priority="108" operator="lessThanOrEqual">
      <formula>0</formula>
    </cfRule>
  </conditionalFormatting>
  <conditionalFormatting sqref="B119">
    <cfRule type="cellIs" dxfId="57" priority="59" operator="lessThanOrEqual">
      <formula>0</formula>
    </cfRule>
  </conditionalFormatting>
  <conditionalFormatting sqref="B34">
    <cfRule type="cellIs" dxfId="56" priority="114" operator="lessThanOrEqual">
      <formula>0</formula>
    </cfRule>
  </conditionalFormatting>
  <conditionalFormatting sqref="B42">
    <cfRule type="cellIs" dxfId="55" priority="112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09" operator="lessThanOrEqual">
      <formula>0</formula>
    </cfRule>
  </conditionalFormatting>
  <conditionalFormatting sqref="B46">
    <cfRule type="cellIs" dxfId="52" priority="107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:B50">
    <cfRule type="cellIs" dxfId="50" priority="105" operator="lessThanOrEqual">
      <formula>0</formula>
    </cfRule>
  </conditionalFormatting>
  <conditionalFormatting sqref="B51:B52">
    <cfRule type="cellIs" dxfId="49" priority="104" operator="lessThanOrEqual">
      <formula>0</formula>
    </cfRule>
  </conditionalFormatting>
  <conditionalFormatting sqref="B53">
    <cfRule type="cellIs" dxfId="48" priority="103" operator="lessThanOrEqual">
      <formula>0</formula>
    </cfRule>
  </conditionalFormatting>
  <conditionalFormatting sqref="B54:B55">
    <cfRule type="cellIs" dxfId="47" priority="102" operator="lessThanOrEqual">
      <formula>0</formula>
    </cfRule>
  </conditionalFormatting>
  <conditionalFormatting sqref="B56">
    <cfRule type="cellIs" dxfId="46" priority="101" operator="lessThanOrEqual">
      <formula>0</formula>
    </cfRule>
  </conditionalFormatting>
  <conditionalFormatting sqref="B58:B59">
    <cfRule type="cellIs" dxfId="45" priority="99" operator="lessThanOrEqual">
      <formula>0</formula>
    </cfRule>
  </conditionalFormatting>
  <conditionalFormatting sqref="B64:B65">
    <cfRule type="cellIs" dxfId="44" priority="97" operator="lessThanOrEqual">
      <formula>0</formula>
    </cfRule>
  </conditionalFormatting>
  <conditionalFormatting sqref="B71">
    <cfRule type="cellIs" dxfId="43" priority="94" operator="lessThanOrEqual">
      <formula>0</formula>
    </cfRule>
  </conditionalFormatting>
  <conditionalFormatting sqref="B74:B75">
    <cfRule type="cellIs" dxfId="42" priority="92" operator="lessThanOrEqual">
      <formula>0</formula>
    </cfRule>
  </conditionalFormatting>
  <conditionalFormatting sqref="B77">
    <cfRule type="cellIs" dxfId="41" priority="90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6">
    <cfRule type="cellIs" dxfId="36" priority="81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92">
    <cfRule type="cellIs" dxfId="34" priority="77" operator="lessThanOrEqual">
      <formula>0</formula>
    </cfRule>
  </conditionalFormatting>
  <conditionalFormatting sqref="B95">
    <cfRule type="cellIs" dxfId="33" priority="75" operator="lessThanOrEqual">
      <formula>0</formula>
    </cfRule>
  </conditionalFormatting>
  <conditionalFormatting sqref="B98">
    <cfRule type="cellIs" dxfId="32" priority="72" operator="lessThanOrEqual">
      <formula>0</formula>
    </cfRule>
  </conditionalFormatting>
  <conditionalFormatting sqref="B99">
    <cfRule type="cellIs" dxfId="31" priority="70" operator="lessThanOrEqual">
      <formula>0</formula>
    </cfRule>
  </conditionalFormatting>
  <conditionalFormatting sqref="B101:B103">
    <cfRule type="cellIs" dxfId="30" priority="67" operator="lessThanOrEqual">
      <formula>0</formula>
    </cfRule>
  </conditionalFormatting>
  <conditionalFormatting sqref="B108">
    <cfRule type="cellIs" dxfId="29" priority="63" operator="lessThanOrEqual">
      <formula>0</formula>
    </cfRule>
  </conditionalFormatting>
  <conditionalFormatting sqref="B110:B112">
    <cfRule type="cellIs" dxfId="28" priority="61" operator="lessThanOrEqual">
      <formula>0</formula>
    </cfRule>
  </conditionalFormatting>
  <conditionalFormatting sqref="B117">
    <cfRule type="cellIs" dxfId="27" priority="60" operator="lessThanOrEqual">
      <formula>0</formula>
    </cfRule>
  </conditionalFormatting>
  <conditionalFormatting sqref="B120">
    <cfRule type="cellIs" dxfId="26" priority="58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:B128 B130:B136">
    <cfRule type="cellIs" dxfId="24" priority="56" operator="lessThanOrEqual">
      <formula>0</formula>
    </cfRule>
  </conditionalFormatting>
  <conditionalFormatting sqref="B142">
    <cfRule type="cellIs" dxfId="23" priority="54" operator="lessThanOrEqual">
      <formula>0</formula>
    </cfRule>
  </conditionalFormatting>
  <conditionalFormatting sqref="B147:B149">
    <cfRule type="cellIs" dxfId="22" priority="49" operator="lessThanOrEqual">
      <formula>0</formula>
    </cfRule>
  </conditionalFormatting>
  <conditionalFormatting sqref="B161:B163">
    <cfRule type="cellIs" dxfId="21" priority="47" operator="lessThanOrEqual">
      <formula>0</formula>
    </cfRule>
  </conditionalFormatting>
  <conditionalFormatting sqref="B166">
    <cfRule type="cellIs" dxfId="20" priority="45" operator="lessThanOrEqual">
      <formula>0</formula>
    </cfRule>
  </conditionalFormatting>
  <conditionalFormatting sqref="B171">
    <cfRule type="cellIs" dxfId="19" priority="44" operator="lessThanOrEqual">
      <formula>0</formula>
    </cfRule>
  </conditionalFormatting>
  <conditionalFormatting sqref="B175">
    <cfRule type="cellIs" dxfId="18" priority="42" operator="lessThanOrEqual">
      <formula>0</formula>
    </cfRule>
  </conditionalFormatting>
  <conditionalFormatting sqref="B176">
    <cfRule type="cellIs" dxfId="17" priority="39" operator="lessThanOrEqual">
      <formula>0</formula>
    </cfRule>
  </conditionalFormatting>
  <conditionalFormatting sqref="B188:B189">
    <cfRule type="cellIs" dxfId="16" priority="38" operator="lessThanOrEqual">
      <formula>0</formula>
    </cfRule>
  </conditionalFormatting>
  <conditionalFormatting sqref="B190:B192">
    <cfRule type="cellIs" dxfId="15" priority="37" operator="lessThanOrEqual">
      <formula>0</formula>
    </cfRule>
  </conditionalFormatting>
  <conditionalFormatting sqref="B193">
    <cfRule type="cellIs" dxfId="14" priority="36" operator="lessThanOrEqual">
      <formula>0</formula>
    </cfRule>
  </conditionalFormatting>
  <conditionalFormatting sqref="B208">
    <cfRule type="cellIs" dxfId="13" priority="32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2">
    <cfRule type="cellIs" dxfId="11" priority="30" operator="lessThanOrEqual">
      <formula>0</formula>
    </cfRule>
  </conditionalFormatting>
  <conditionalFormatting sqref="B215">
    <cfRule type="cellIs" dxfId="10" priority="28" operator="lessThanOrEqual">
      <formula>0</formula>
    </cfRule>
  </conditionalFormatting>
  <conditionalFormatting sqref="B222:B223">
    <cfRule type="cellIs" dxfId="9" priority="21" operator="lessThanOrEqual">
      <formula>0</formula>
    </cfRule>
  </conditionalFormatting>
  <conditionalFormatting sqref="B224:B226">
    <cfRule type="cellIs" dxfId="8" priority="20" operator="lessThanOrEqual">
      <formula>0</formula>
    </cfRule>
  </conditionalFormatting>
  <conditionalFormatting sqref="B228">
    <cfRule type="cellIs" dxfId="7" priority="18" operator="lessThanOrEqual">
      <formula>0</formula>
    </cfRule>
  </conditionalFormatting>
  <conditionalFormatting sqref="B230:B232">
    <cfRule type="cellIs" dxfId="6" priority="17" operator="lessThanOrEqual">
      <formula>0</formula>
    </cfRule>
  </conditionalFormatting>
  <conditionalFormatting sqref="B246:B254">
    <cfRule type="cellIs" dxfId="5" priority="15" operator="lessThanOrEqual">
      <formula>0</formula>
    </cfRule>
  </conditionalFormatting>
  <conditionalFormatting sqref="B255:B258">
    <cfRule type="cellIs" dxfId="4" priority="14" operator="lessThanOrEqual">
      <formula>0</formula>
    </cfRule>
  </conditionalFormatting>
  <conditionalFormatting sqref="B269:B272">
    <cfRule type="cellIs" dxfId="3" priority="10" operator="lessThanOrEqual">
      <formula>0</formula>
    </cfRule>
  </conditionalFormatting>
  <conditionalFormatting sqref="B180">
    <cfRule type="cellIs" dxfId="2" priority="3" operator="lessThanOrEqual">
      <formula>0</formula>
    </cfRule>
  </conditionalFormatting>
  <conditionalFormatting sqref="B172">
    <cfRule type="cellIs" dxfId="1" priority="2" operator="lessThanOrEqual">
      <formula>0</formula>
    </cfRule>
  </conditionalFormatting>
  <conditionalFormatting sqref="C45">
    <cfRule type="cellIs" dxfId="0" priority="1" operator="lessThanOrEqual">
      <formula>0</formula>
    </cfRule>
  </conditionalFormatting>
  <pageMargins left="0.25" right="0.25" top="0.75" bottom="0.75" header="0.3" footer="0.3"/>
  <pageSetup scale="48" fitToHeight="0" orientation="landscape" r:id="rId1"/>
  <headerFooter>
    <oddHeader>&amp;C&amp;"Arial,Negrita"&amp;14MUNICIPIO DE TECALITLAN JALISCO
PORTAL VICTORIA NO.9      RFC:MTE871101HLA     TEL:371-41-8-01-69
AGUINALDO DEL 01 DE OCTUBRE AL 31 DE DICIEMBRE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6"/>
  <sheetViews>
    <sheetView view="pageLayout" zoomScale="55" zoomScaleNormal="60" zoomScaleSheetLayoutView="55" zoomScalePageLayoutView="55" workbookViewId="0">
      <selection activeCell="H5" sqref="H5"/>
    </sheetView>
  </sheetViews>
  <sheetFormatPr baseColWidth="10" defaultColWidth="11" defaultRowHeight="73.5" customHeight="1" x14ac:dyDescent="0.25"/>
  <cols>
    <col min="1" max="1" width="20.375" style="2" customWidth="1"/>
    <col min="2" max="2" width="22.625" style="56" customWidth="1"/>
    <col min="3" max="3" width="26.625" style="2" customWidth="1"/>
    <col min="4" max="4" width="13.5" style="58" customWidth="1"/>
    <col min="5" max="5" width="9" style="166" customWidth="1"/>
    <col min="6" max="6" width="18.125" style="59" customWidth="1"/>
    <col min="7" max="7" width="13.875" style="60" customWidth="1"/>
    <col min="8" max="8" width="15.125" style="60" customWidth="1"/>
    <col min="9" max="9" width="19.5" style="9" customWidth="1"/>
    <col min="10" max="10" width="15.625" style="59" customWidth="1"/>
    <col min="11" max="12" width="15.875" style="61" customWidth="1"/>
    <col min="13" max="13" width="16" style="61" hidden="1" customWidth="1"/>
    <col min="14" max="14" width="17.125" style="9" customWidth="1"/>
    <col min="15" max="15" width="19.875" style="9" customWidth="1"/>
    <col min="16" max="16384" width="11" style="2"/>
  </cols>
  <sheetData>
    <row r="1" spans="1:16" ht="35.25" customHeight="1" thickBot="1" x14ac:dyDescent="0.3">
      <c r="A1" s="221" t="s">
        <v>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</row>
    <row r="2" spans="1:16" s="29" customFormat="1" ht="35.25" customHeight="1" thickBot="1" x14ac:dyDescent="0.3">
      <c r="A2" s="226"/>
      <c r="B2" s="227"/>
      <c r="C2" s="228"/>
      <c r="D2" s="222" t="s">
        <v>41</v>
      </c>
      <c r="E2" s="223"/>
      <c r="F2" s="223"/>
      <c r="G2" s="223"/>
      <c r="H2" s="224"/>
      <c r="I2" s="225"/>
      <c r="J2" s="222" t="s">
        <v>46</v>
      </c>
      <c r="K2" s="223"/>
      <c r="L2" s="223"/>
      <c r="M2" s="224"/>
      <c r="N2" s="225"/>
      <c r="O2" s="171"/>
      <c r="P2" s="28"/>
    </row>
    <row r="3" spans="1:16" s="29" customFormat="1" ht="35.25" customHeight="1" x14ac:dyDescent="0.25">
      <c r="A3" s="30" t="s">
        <v>468</v>
      </c>
      <c r="B3" s="31" t="s">
        <v>1</v>
      </c>
      <c r="C3" s="31" t="s">
        <v>2</v>
      </c>
      <c r="D3" s="32" t="s">
        <v>3</v>
      </c>
      <c r="E3" s="162" t="s">
        <v>50</v>
      </c>
      <c r="F3" s="33" t="s">
        <v>44</v>
      </c>
      <c r="G3" s="34" t="s">
        <v>45</v>
      </c>
      <c r="H3" s="34" t="s">
        <v>669</v>
      </c>
      <c r="I3" s="35" t="s">
        <v>683</v>
      </c>
      <c r="J3" s="33" t="s">
        <v>42</v>
      </c>
      <c r="K3" s="36" t="s">
        <v>43</v>
      </c>
      <c r="L3" s="36" t="s">
        <v>51</v>
      </c>
      <c r="M3" s="36" t="s">
        <v>320</v>
      </c>
      <c r="N3" s="35" t="s">
        <v>48</v>
      </c>
      <c r="O3" s="10" t="s">
        <v>49</v>
      </c>
      <c r="P3" s="28"/>
    </row>
    <row r="4" spans="1:16" s="29" customFormat="1" ht="35.25" customHeight="1" x14ac:dyDescent="0.25">
      <c r="A4" s="219" t="s">
        <v>616</v>
      </c>
      <c r="B4" s="37" t="s">
        <v>118</v>
      </c>
      <c r="C4" s="37" t="s">
        <v>578</v>
      </c>
      <c r="D4" s="38">
        <v>618</v>
      </c>
      <c r="E4" s="163">
        <v>13</v>
      </c>
      <c r="F4" s="39">
        <f>+D4*E4</f>
        <v>8034</v>
      </c>
      <c r="G4" s="40"/>
      <c r="H4" s="40"/>
      <c r="I4" s="11">
        <f>+F4+G4+H4</f>
        <v>8034</v>
      </c>
      <c r="J4" s="39">
        <v>1141.78</v>
      </c>
      <c r="K4" s="41"/>
      <c r="L4" s="41"/>
      <c r="M4" s="41"/>
      <c r="N4" s="11">
        <f>+J4+K4+L4+M4</f>
        <v>1141.78</v>
      </c>
      <c r="O4" s="158">
        <f>+I4-N4</f>
        <v>6892.22</v>
      </c>
      <c r="P4" s="28"/>
    </row>
    <row r="5" spans="1:16" s="29" customFormat="1" ht="35.25" customHeight="1" x14ac:dyDescent="0.25">
      <c r="A5" s="220"/>
      <c r="B5" s="37" t="s">
        <v>123</v>
      </c>
      <c r="C5" s="42" t="s">
        <v>577</v>
      </c>
      <c r="D5" s="38">
        <v>400</v>
      </c>
      <c r="E5" s="163">
        <v>13</v>
      </c>
      <c r="F5" s="39">
        <f t="shared" ref="F5:F75" si="0">+D5*E5</f>
        <v>5200</v>
      </c>
      <c r="G5" s="40"/>
      <c r="H5" s="40"/>
      <c r="I5" s="11">
        <f t="shared" ref="I5:I75" si="1">+F5+G5+H5</f>
        <v>5200</v>
      </c>
      <c r="J5" s="39">
        <v>450.04</v>
      </c>
      <c r="K5" s="41"/>
      <c r="L5" s="41"/>
      <c r="M5" s="41"/>
      <c r="N5" s="11">
        <f t="shared" ref="N5:N75" si="2">+J5+K5+L5+M5</f>
        <v>450.04</v>
      </c>
      <c r="O5" s="158">
        <f t="shared" ref="O5:O75" si="3">+I5-N5</f>
        <v>4749.96</v>
      </c>
      <c r="P5" s="28"/>
    </row>
    <row r="6" spans="1:16" s="29" customFormat="1" ht="35.25" customHeight="1" x14ac:dyDescent="0.25">
      <c r="A6" s="220"/>
      <c r="B6" s="37" t="s">
        <v>126</v>
      </c>
      <c r="C6" s="37" t="s">
        <v>576</v>
      </c>
      <c r="D6" s="38">
        <v>400</v>
      </c>
      <c r="E6" s="163">
        <v>13</v>
      </c>
      <c r="F6" s="39">
        <f t="shared" si="0"/>
        <v>5200</v>
      </c>
      <c r="G6" s="40"/>
      <c r="H6" s="40"/>
      <c r="I6" s="11">
        <f t="shared" si="1"/>
        <v>5200</v>
      </c>
      <c r="J6" s="39">
        <v>931.84</v>
      </c>
      <c r="K6" s="41"/>
      <c r="L6" s="41"/>
      <c r="M6" s="41"/>
      <c r="N6" s="11">
        <f t="shared" si="2"/>
        <v>931.84</v>
      </c>
      <c r="O6" s="158">
        <f t="shared" si="3"/>
        <v>4268.16</v>
      </c>
      <c r="P6" s="28"/>
    </row>
    <row r="7" spans="1:16" s="29" customFormat="1" ht="35.25" customHeight="1" x14ac:dyDescent="0.25">
      <c r="A7" s="220"/>
      <c r="B7" s="37" t="s">
        <v>575</v>
      </c>
      <c r="C7" s="37" t="s">
        <v>574</v>
      </c>
      <c r="D7" s="38">
        <v>533.03</v>
      </c>
      <c r="E7" s="164">
        <v>13</v>
      </c>
      <c r="F7" s="39">
        <f t="shared" si="0"/>
        <v>6929.3899999999994</v>
      </c>
      <c r="G7" s="40"/>
      <c r="H7" s="40"/>
      <c r="I7" s="11">
        <f t="shared" si="1"/>
        <v>6929.3899999999994</v>
      </c>
      <c r="J7" s="39">
        <v>905.83</v>
      </c>
      <c r="K7" s="41"/>
      <c r="L7" s="41"/>
      <c r="M7" s="41"/>
      <c r="N7" s="11">
        <f t="shared" si="2"/>
        <v>905.83</v>
      </c>
      <c r="O7" s="158">
        <f t="shared" si="3"/>
        <v>6023.5599999999995</v>
      </c>
      <c r="P7" s="28"/>
    </row>
    <row r="8" spans="1:16" s="29" customFormat="1" ht="35.25" customHeight="1" x14ac:dyDescent="0.25">
      <c r="A8" s="220"/>
      <c r="B8" s="37" t="s">
        <v>477</v>
      </c>
      <c r="C8" s="37" t="s">
        <v>573</v>
      </c>
      <c r="D8" s="38">
        <v>252.8</v>
      </c>
      <c r="E8" s="163">
        <v>13</v>
      </c>
      <c r="F8" s="39">
        <f t="shared" si="0"/>
        <v>3286.4</v>
      </c>
      <c r="G8" s="40"/>
      <c r="H8" s="40"/>
      <c r="I8" s="11">
        <f t="shared" si="1"/>
        <v>3286.4</v>
      </c>
      <c r="J8" s="39">
        <v>65.040000000000006</v>
      </c>
      <c r="K8" s="41"/>
      <c r="L8" s="41"/>
      <c r="M8" s="41"/>
      <c r="N8" s="11">
        <f t="shared" si="2"/>
        <v>65.040000000000006</v>
      </c>
      <c r="O8" s="11">
        <f t="shared" si="3"/>
        <v>3221.36</v>
      </c>
      <c r="P8" s="28"/>
    </row>
    <row r="9" spans="1:16" s="29" customFormat="1" ht="35.25" customHeight="1" x14ac:dyDescent="0.25">
      <c r="A9" s="220"/>
      <c r="B9" s="37" t="s">
        <v>572</v>
      </c>
      <c r="C9" s="37" t="s">
        <v>571</v>
      </c>
      <c r="D9" s="44">
        <v>205.66</v>
      </c>
      <c r="E9" s="163">
        <v>13</v>
      </c>
      <c r="F9" s="39">
        <f t="shared" si="0"/>
        <v>2673.58</v>
      </c>
      <c r="G9" s="40"/>
      <c r="H9" s="40"/>
      <c r="I9" s="11">
        <f t="shared" si="1"/>
        <v>2673.58</v>
      </c>
      <c r="J9" s="39">
        <v>0</v>
      </c>
      <c r="K9" s="41"/>
      <c r="L9" s="41"/>
      <c r="M9" s="41"/>
      <c r="N9" s="11">
        <f t="shared" si="2"/>
        <v>0</v>
      </c>
      <c r="O9" s="11">
        <f t="shared" si="3"/>
        <v>2673.58</v>
      </c>
      <c r="P9" s="28"/>
    </row>
    <row r="10" spans="1:16" s="29" customFormat="1" ht="35.25" customHeight="1" x14ac:dyDescent="0.25">
      <c r="A10" s="220"/>
      <c r="B10" s="37" t="s">
        <v>426</v>
      </c>
      <c r="C10" s="37" t="s">
        <v>570</v>
      </c>
      <c r="D10" s="44">
        <v>207.8</v>
      </c>
      <c r="E10" s="163">
        <v>13</v>
      </c>
      <c r="F10" s="39">
        <f t="shared" si="0"/>
        <v>2701.4</v>
      </c>
      <c r="G10" s="40"/>
      <c r="H10" s="40"/>
      <c r="I10" s="11">
        <f t="shared" si="1"/>
        <v>2701.4</v>
      </c>
      <c r="J10" s="39">
        <v>1.39</v>
      </c>
      <c r="K10" s="41"/>
      <c r="L10" s="41"/>
      <c r="M10" s="41"/>
      <c r="N10" s="11">
        <f t="shared" si="2"/>
        <v>1.39</v>
      </c>
      <c r="O10" s="11">
        <f t="shared" si="3"/>
        <v>2700.01</v>
      </c>
      <c r="P10" s="28"/>
    </row>
    <row r="11" spans="1:16" s="29" customFormat="1" ht="35.25" customHeight="1" x14ac:dyDescent="0.25">
      <c r="A11" s="220"/>
      <c r="B11" s="37" t="s">
        <v>476</v>
      </c>
      <c r="C11" s="37" t="s">
        <v>308</v>
      </c>
      <c r="D11" s="11">
        <v>190.89</v>
      </c>
      <c r="E11" s="164">
        <v>13</v>
      </c>
      <c r="F11" s="39">
        <f t="shared" si="0"/>
        <v>2481.5699999999997</v>
      </c>
      <c r="G11" s="40"/>
      <c r="H11" s="40"/>
      <c r="I11" s="11">
        <f t="shared" si="1"/>
        <v>2481.5699999999997</v>
      </c>
      <c r="J11" s="39">
        <v>269.99</v>
      </c>
      <c r="K11" s="40"/>
      <c r="L11" s="40"/>
      <c r="M11" s="40"/>
      <c r="N11" s="11">
        <f t="shared" si="2"/>
        <v>269.99</v>
      </c>
      <c r="O11" s="11">
        <f t="shared" si="3"/>
        <v>2211.58</v>
      </c>
    </row>
    <row r="12" spans="1:16" s="29" customFormat="1" ht="35.25" customHeight="1" x14ac:dyDescent="0.25">
      <c r="A12" s="220"/>
      <c r="B12" s="37" t="s">
        <v>569</v>
      </c>
      <c r="C12" s="42"/>
      <c r="D12" s="44">
        <v>177.1</v>
      </c>
      <c r="E12" s="163"/>
      <c r="F12" s="39">
        <f>+D12*E12</f>
        <v>0</v>
      </c>
      <c r="G12" s="40"/>
      <c r="H12" s="40"/>
      <c r="I12" s="11">
        <f>+F12+G12+H12</f>
        <v>0</v>
      </c>
      <c r="J12" s="39"/>
      <c r="K12" s="40"/>
      <c r="L12" s="40"/>
      <c r="M12" s="40"/>
      <c r="N12" s="11">
        <f>+J12+K12+L12+M12</f>
        <v>0</v>
      </c>
      <c r="O12" s="11">
        <f>+I12-N12</f>
        <v>0</v>
      </c>
    </row>
    <row r="13" spans="1:16" s="29" customFormat="1" ht="35.25" customHeight="1" x14ac:dyDescent="0.25">
      <c r="A13" s="220"/>
      <c r="B13" s="37" t="s">
        <v>467</v>
      </c>
      <c r="C13" s="45" t="s">
        <v>466</v>
      </c>
      <c r="D13" s="44">
        <v>238.65</v>
      </c>
      <c r="E13" s="163">
        <v>13</v>
      </c>
      <c r="F13" s="39">
        <f t="shared" si="0"/>
        <v>3102.4500000000003</v>
      </c>
      <c r="G13" s="40"/>
      <c r="H13" s="40"/>
      <c r="I13" s="11">
        <f t="shared" si="1"/>
        <v>3102.4500000000003</v>
      </c>
      <c r="J13" s="39">
        <v>337.55</v>
      </c>
      <c r="K13" s="40"/>
      <c r="L13" s="40"/>
      <c r="M13" s="40"/>
      <c r="N13" s="11">
        <f t="shared" si="2"/>
        <v>337.55</v>
      </c>
      <c r="O13" s="11">
        <f t="shared" si="3"/>
        <v>2764.9</v>
      </c>
    </row>
    <row r="14" spans="1:16" s="29" customFormat="1" ht="35.25" customHeight="1" x14ac:dyDescent="0.25">
      <c r="A14" s="220"/>
      <c r="B14" s="37" t="s">
        <v>330</v>
      </c>
      <c r="C14" s="37" t="s">
        <v>311</v>
      </c>
      <c r="D14" s="44">
        <v>196.56</v>
      </c>
      <c r="E14" s="163">
        <v>13</v>
      </c>
      <c r="F14" s="39">
        <f t="shared" si="0"/>
        <v>2555.2800000000002</v>
      </c>
      <c r="G14" s="40"/>
      <c r="H14" s="40"/>
      <c r="I14" s="11">
        <f t="shared" si="1"/>
        <v>2555.2800000000002</v>
      </c>
      <c r="J14" s="39">
        <v>278.01</v>
      </c>
      <c r="K14" s="40"/>
      <c r="L14" s="40"/>
      <c r="M14" s="40"/>
      <c r="N14" s="11">
        <f t="shared" si="2"/>
        <v>278.01</v>
      </c>
      <c r="O14" s="11">
        <f t="shared" si="3"/>
        <v>2277.2700000000004</v>
      </c>
    </row>
    <row r="15" spans="1:16" s="29" customFormat="1" ht="35.25" customHeight="1" x14ac:dyDescent="0.25">
      <c r="A15" s="220"/>
      <c r="B15" s="37" t="s">
        <v>464</v>
      </c>
      <c r="C15" s="45" t="s">
        <v>462</v>
      </c>
      <c r="D15" s="44">
        <v>135</v>
      </c>
      <c r="E15" s="164">
        <v>13</v>
      </c>
      <c r="F15" s="39">
        <f t="shared" si="0"/>
        <v>1755</v>
      </c>
      <c r="G15" s="40"/>
      <c r="H15" s="40"/>
      <c r="I15" s="11">
        <f t="shared" si="1"/>
        <v>1755</v>
      </c>
      <c r="J15" s="39">
        <v>112.32</v>
      </c>
      <c r="K15" s="40"/>
      <c r="L15" s="40"/>
      <c r="M15" s="40"/>
      <c r="N15" s="11">
        <f t="shared" si="2"/>
        <v>112.32</v>
      </c>
      <c r="O15" s="11">
        <f t="shared" si="3"/>
        <v>1642.68</v>
      </c>
    </row>
    <row r="16" spans="1:16" s="29" customFormat="1" ht="35.25" customHeight="1" x14ac:dyDescent="0.25">
      <c r="A16" s="220"/>
      <c r="B16" s="37" t="s">
        <v>55</v>
      </c>
      <c r="C16" s="37" t="s">
        <v>312</v>
      </c>
      <c r="D16" s="44">
        <v>213.34</v>
      </c>
      <c r="E16" s="163">
        <v>13</v>
      </c>
      <c r="F16" s="39">
        <f t="shared" si="0"/>
        <v>2773.42</v>
      </c>
      <c r="G16" s="40"/>
      <c r="H16" s="40"/>
      <c r="I16" s="11">
        <f t="shared" si="1"/>
        <v>2773.42</v>
      </c>
      <c r="J16" s="39">
        <v>301.75</v>
      </c>
      <c r="K16" s="40"/>
      <c r="L16" s="40"/>
      <c r="M16" s="40"/>
      <c r="N16" s="11">
        <f t="shared" si="2"/>
        <v>301.75</v>
      </c>
      <c r="O16" s="11">
        <f t="shared" si="3"/>
        <v>2471.67</v>
      </c>
    </row>
    <row r="17" spans="1:15" s="29" customFormat="1" ht="35.25" customHeight="1" x14ac:dyDescent="0.25">
      <c r="A17" s="220"/>
      <c r="B17" s="37" t="s">
        <v>534</v>
      </c>
      <c r="C17" s="37" t="s">
        <v>535</v>
      </c>
      <c r="D17" s="44">
        <v>290.5</v>
      </c>
      <c r="E17" s="163">
        <v>13</v>
      </c>
      <c r="F17" s="39">
        <f t="shared" si="0"/>
        <v>3776.5</v>
      </c>
      <c r="G17" s="40"/>
      <c r="H17" s="40"/>
      <c r="I17" s="11">
        <f t="shared" si="1"/>
        <v>3776.5</v>
      </c>
      <c r="J17" s="39">
        <v>118.36</v>
      </c>
      <c r="K17" s="40"/>
      <c r="L17" s="40"/>
      <c r="M17" s="40"/>
      <c r="N17" s="11">
        <f t="shared" si="2"/>
        <v>118.36</v>
      </c>
      <c r="O17" s="158">
        <f t="shared" si="3"/>
        <v>3658.14</v>
      </c>
    </row>
    <row r="18" spans="1:15" s="29" customFormat="1" ht="35.25" customHeight="1" x14ac:dyDescent="0.25">
      <c r="A18" s="220"/>
      <c r="B18" s="37" t="s">
        <v>17</v>
      </c>
      <c r="C18" s="45" t="s">
        <v>319</v>
      </c>
      <c r="D18" s="44">
        <v>141.5</v>
      </c>
      <c r="E18" s="163">
        <v>13</v>
      </c>
      <c r="F18" s="39">
        <f t="shared" si="0"/>
        <v>1839.5</v>
      </c>
      <c r="G18" s="40"/>
      <c r="H18" s="40"/>
      <c r="I18" s="11">
        <f t="shared" si="1"/>
        <v>1839.5</v>
      </c>
      <c r="J18" s="39">
        <v>117.73</v>
      </c>
      <c r="K18" s="40"/>
      <c r="L18" s="40"/>
      <c r="M18" s="40"/>
      <c r="N18" s="11">
        <f t="shared" si="2"/>
        <v>117.73</v>
      </c>
      <c r="O18" s="11">
        <f t="shared" si="3"/>
        <v>1721.77</v>
      </c>
    </row>
    <row r="19" spans="1:15" s="29" customFormat="1" ht="35.25" customHeight="1" x14ac:dyDescent="0.25">
      <c r="A19" s="220"/>
      <c r="B19" s="37" t="s">
        <v>478</v>
      </c>
      <c r="C19" s="45" t="s">
        <v>335</v>
      </c>
      <c r="D19" s="44">
        <v>264.45</v>
      </c>
      <c r="E19" s="164">
        <v>13</v>
      </c>
      <c r="F19" s="39">
        <f t="shared" si="0"/>
        <v>3437.85</v>
      </c>
      <c r="G19" s="40"/>
      <c r="H19" s="40"/>
      <c r="I19" s="11">
        <f t="shared" si="1"/>
        <v>3437.85</v>
      </c>
      <c r="J19" s="39">
        <v>374.04</v>
      </c>
      <c r="K19" s="40"/>
      <c r="L19" s="40"/>
      <c r="M19" s="40"/>
      <c r="N19" s="11">
        <f t="shared" si="2"/>
        <v>374.04</v>
      </c>
      <c r="O19" s="11">
        <f t="shared" si="3"/>
        <v>3063.81</v>
      </c>
    </row>
    <row r="20" spans="1:15" s="29" customFormat="1" ht="35.25" customHeight="1" x14ac:dyDescent="0.25">
      <c r="A20" s="220"/>
      <c r="B20" s="37" t="s">
        <v>465</v>
      </c>
      <c r="C20" s="46" t="s">
        <v>530</v>
      </c>
      <c r="D20" s="44">
        <v>206</v>
      </c>
      <c r="E20" s="163">
        <v>13</v>
      </c>
      <c r="F20" s="39">
        <f t="shared" si="0"/>
        <v>2678</v>
      </c>
      <c r="G20" s="40"/>
      <c r="H20" s="40"/>
      <c r="I20" s="11">
        <f t="shared" si="1"/>
        <v>2678</v>
      </c>
      <c r="J20" s="39">
        <v>291.37</v>
      </c>
      <c r="K20" s="40"/>
      <c r="L20" s="40"/>
      <c r="M20" s="40"/>
      <c r="N20" s="11">
        <f t="shared" si="2"/>
        <v>291.37</v>
      </c>
      <c r="O20" s="11">
        <f t="shared" si="3"/>
        <v>2386.63</v>
      </c>
    </row>
    <row r="21" spans="1:15" s="29" customFormat="1" ht="35.25" customHeight="1" x14ac:dyDescent="0.25">
      <c r="A21" s="220"/>
      <c r="B21" s="37" t="s">
        <v>509</v>
      </c>
      <c r="C21" s="42"/>
      <c r="D21" s="44"/>
      <c r="E21" s="164"/>
      <c r="F21" s="39">
        <f t="shared" si="0"/>
        <v>0</v>
      </c>
      <c r="G21" s="40"/>
      <c r="H21" s="40"/>
      <c r="I21" s="11">
        <f t="shared" si="1"/>
        <v>0</v>
      </c>
      <c r="J21" s="39"/>
      <c r="K21" s="40"/>
      <c r="L21" s="40"/>
      <c r="M21" s="40"/>
      <c r="N21" s="11">
        <f t="shared" si="2"/>
        <v>0</v>
      </c>
      <c r="O21" s="11">
        <f t="shared" si="3"/>
        <v>0</v>
      </c>
    </row>
    <row r="22" spans="1:15" s="29" customFormat="1" ht="35.25" customHeight="1" x14ac:dyDescent="0.25">
      <c r="A22" s="220"/>
      <c r="B22" s="37" t="s">
        <v>509</v>
      </c>
      <c r="C22" s="42"/>
      <c r="D22" s="44">
        <v>274.14999999999998</v>
      </c>
      <c r="E22" s="164"/>
      <c r="F22" s="39">
        <f t="shared" si="0"/>
        <v>0</v>
      </c>
      <c r="G22" s="40"/>
      <c r="H22" s="40"/>
      <c r="I22" s="11">
        <f t="shared" si="1"/>
        <v>0</v>
      </c>
      <c r="J22" s="39"/>
      <c r="K22" s="40"/>
      <c r="L22" s="40"/>
      <c r="M22" s="40"/>
      <c r="N22" s="11">
        <f t="shared" si="2"/>
        <v>0</v>
      </c>
      <c r="O22" s="11">
        <f t="shared" si="3"/>
        <v>0</v>
      </c>
    </row>
    <row r="23" spans="1:15" s="29" customFormat="1" ht="35.25" customHeight="1" x14ac:dyDescent="0.25">
      <c r="A23" s="220"/>
      <c r="B23" s="37" t="s">
        <v>503</v>
      </c>
      <c r="C23" s="42"/>
      <c r="D23" s="44">
        <v>289.14999999999998</v>
      </c>
      <c r="E23" s="164"/>
      <c r="F23" s="39">
        <f t="shared" si="0"/>
        <v>0</v>
      </c>
      <c r="G23" s="40"/>
      <c r="H23" s="40"/>
      <c r="I23" s="11">
        <f t="shared" si="1"/>
        <v>0</v>
      </c>
      <c r="J23" s="39"/>
      <c r="K23" s="40"/>
      <c r="L23" s="40"/>
      <c r="M23" s="40"/>
      <c r="N23" s="11">
        <f t="shared" si="2"/>
        <v>0</v>
      </c>
      <c r="O23" s="11">
        <f t="shared" si="3"/>
        <v>0</v>
      </c>
    </row>
    <row r="24" spans="1:15" s="29" customFormat="1" ht="35.25" customHeight="1" x14ac:dyDescent="0.25">
      <c r="A24" s="220"/>
      <c r="B24" s="37" t="s">
        <v>503</v>
      </c>
      <c r="C24" s="42"/>
      <c r="D24" s="44">
        <v>289.14999999999998</v>
      </c>
      <c r="E24" s="164"/>
      <c r="F24" s="39">
        <f t="shared" si="0"/>
        <v>0</v>
      </c>
      <c r="G24" s="40"/>
      <c r="H24" s="40"/>
      <c r="I24" s="11">
        <f t="shared" si="1"/>
        <v>0</v>
      </c>
      <c r="J24" s="39"/>
      <c r="K24" s="40"/>
      <c r="L24" s="40"/>
      <c r="M24" s="40"/>
      <c r="N24" s="11">
        <f t="shared" si="2"/>
        <v>0</v>
      </c>
      <c r="O24" s="11">
        <f t="shared" si="3"/>
        <v>0</v>
      </c>
    </row>
    <row r="25" spans="1:15" s="29" customFormat="1" ht="35.25" customHeight="1" x14ac:dyDescent="0.25">
      <c r="A25" s="220"/>
      <c r="B25" s="37" t="s">
        <v>647</v>
      </c>
      <c r="C25" s="37" t="s">
        <v>672</v>
      </c>
      <c r="D25" s="44">
        <v>223.2</v>
      </c>
      <c r="E25" s="164">
        <v>13</v>
      </c>
      <c r="F25" s="39">
        <f t="shared" si="0"/>
        <v>2901.6</v>
      </c>
      <c r="G25" s="40"/>
      <c r="H25" s="40"/>
      <c r="I25" s="11">
        <f t="shared" si="1"/>
        <v>2901.6</v>
      </c>
      <c r="J25" s="39">
        <v>315.69</v>
      </c>
      <c r="K25" s="40"/>
      <c r="L25" s="40"/>
      <c r="M25" s="40"/>
      <c r="N25" s="11">
        <f t="shared" si="2"/>
        <v>315.69</v>
      </c>
      <c r="O25" s="11">
        <f t="shared" si="3"/>
        <v>2585.91</v>
      </c>
    </row>
    <row r="26" spans="1:15" s="29" customFormat="1" ht="35.25" customHeight="1" x14ac:dyDescent="0.25">
      <c r="A26" s="220"/>
      <c r="B26" s="37" t="s">
        <v>479</v>
      </c>
      <c r="C26" s="37" t="s">
        <v>505</v>
      </c>
      <c r="D26" s="44">
        <v>215.4</v>
      </c>
      <c r="E26" s="164">
        <v>13</v>
      </c>
      <c r="F26" s="39">
        <f t="shared" si="0"/>
        <v>2800.2000000000003</v>
      </c>
      <c r="G26" s="40"/>
      <c r="H26" s="40"/>
      <c r="I26" s="11">
        <f t="shared" si="1"/>
        <v>2800.2000000000003</v>
      </c>
      <c r="J26" s="39">
        <v>304.66000000000003</v>
      </c>
      <c r="K26" s="40"/>
      <c r="L26" s="40"/>
      <c r="M26" s="40"/>
      <c r="N26" s="11">
        <f t="shared" si="2"/>
        <v>304.66000000000003</v>
      </c>
      <c r="O26" s="11">
        <f t="shared" si="3"/>
        <v>2495.5400000000004</v>
      </c>
    </row>
    <row r="27" spans="1:15" s="29" customFormat="1" ht="35.25" customHeight="1" x14ac:dyDescent="0.25">
      <c r="A27" s="220" t="s">
        <v>646</v>
      </c>
      <c r="B27" s="37" t="s">
        <v>516</v>
      </c>
      <c r="C27" s="42" t="s">
        <v>517</v>
      </c>
      <c r="D27" s="44">
        <v>226</v>
      </c>
      <c r="E27" s="164">
        <v>13</v>
      </c>
      <c r="F27" s="39">
        <f t="shared" si="0"/>
        <v>2938</v>
      </c>
      <c r="G27" s="40"/>
      <c r="H27" s="40"/>
      <c r="I27" s="11">
        <f t="shared" si="1"/>
        <v>2938</v>
      </c>
      <c r="J27" s="39">
        <v>239.09</v>
      </c>
      <c r="K27" s="40"/>
      <c r="L27" s="40"/>
      <c r="M27" s="40"/>
      <c r="N27" s="11">
        <f t="shared" si="2"/>
        <v>239.09</v>
      </c>
      <c r="O27" s="11">
        <f t="shared" si="3"/>
        <v>2698.91</v>
      </c>
    </row>
    <row r="28" spans="1:15" s="29" customFormat="1" ht="35.25" customHeight="1" x14ac:dyDescent="0.25">
      <c r="A28" s="220"/>
      <c r="B28" s="37" t="s">
        <v>529</v>
      </c>
      <c r="C28" s="42"/>
      <c r="D28" s="44">
        <v>177.1</v>
      </c>
      <c r="E28" s="164"/>
      <c r="F28" s="39">
        <f t="shared" si="0"/>
        <v>0</v>
      </c>
      <c r="G28" s="40"/>
      <c r="H28" s="40"/>
      <c r="I28" s="11">
        <f t="shared" si="1"/>
        <v>0</v>
      </c>
      <c r="J28" s="39"/>
      <c r="K28" s="40"/>
      <c r="L28" s="40"/>
      <c r="M28" s="40"/>
      <c r="N28" s="11">
        <f t="shared" si="2"/>
        <v>0</v>
      </c>
      <c r="O28" s="11">
        <f t="shared" si="3"/>
        <v>0</v>
      </c>
    </row>
    <row r="29" spans="1:15" s="29" customFormat="1" ht="35.25" customHeight="1" x14ac:dyDescent="0.25">
      <c r="A29" s="220"/>
      <c r="B29" s="37" t="s">
        <v>568</v>
      </c>
      <c r="C29" s="42" t="s">
        <v>567</v>
      </c>
      <c r="D29" s="44">
        <v>214.34</v>
      </c>
      <c r="E29" s="164">
        <v>13</v>
      </c>
      <c r="F29" s="39">
        <f t="shared" si="0"/>
        <v>2786.42</v>
      </c>
      <c r="G29" s="40"/>
      <c r="H29" s="40"/>
      <c r="I29" s="11">
        <f t="shared" si="1"/>
        <v>2786.42</v>
      </c>
      <c r="J29" s="39">
        <v>10.64</v>
      </c>
      <c r="K29" s="40"/>
      <c r="L29" s="40"/>
      <c r="M29" s="40"/>
      <c r="N29" s="11">
        <f t="shared" si="2"/>
        <v>10.64</v>
      </c>
      <c r="O29" s="11">
        <f t="shared" si="3"/>
        <v>2775.78</v>
      </c>
    </row>
    <row r="30" spans="1:15" s="29" customFormat="1" ht="35.25" customHeight="1" x14ac:dyDescent="0.25">
      <c r="A30" s="220"/>
      <c r="B30" s="37" t="s">
        <v>658</v>
      </c>
      <c r="C30" s="42" t="s">
        <v>659</v>
      </c>
      <c r="D30" s="44">
        <v>268</v>
      </c>
      <c r="E30" s="164">
        <v>8.3000000000000007</v>
      </c>
      <c r="F30" s="39">
        <f t="shared" si="0"/>
        <v>2224.4</v>
      </c>
      <c r="G30" s="40"/>
      <c r="H30" s="40"/>
      <c r="I30" s="11">
        <f t="shared" si="1"/>
        <v>2224.4</v>
      </c>
      <c r="J30" s="39">
        <v>242.01</v>
      </c>
      <c r="K30" s="40"/>
      <c r="L30" s="40"/>
      <c r="M30" s="40"/>
      <c r="N30" s="11">
        <f t="shared" si="2"/>
        <v>242.01</v>
      </c>
      <c r="O30" s="158">
        <f t="shared" si="3"/>
        <v>1982.39</v>
      </c>
    </row>
    <row r="31" spans="1:15" s="29" customFormat="1" ht="35.25" customHeight="1" x14ac:dyDescent="0.25">
      <c r="A31" s="220"/>
      <c r="B31" s="37" t="s">
        <v>630</v>
      </c>
      <c r="C31" s="42" t="s">
        <v>637</v>
      </c>
      <c r="D31" s="44">
        <v>289.14999999999998</v>
      </c>
      <c r="E31" s="164">
        <v>10.5</v>
      </c>
      <c r="F31" s="39">
        <f t="shared" si="0"/>
        <v>3036.0749999999998</v>
      </c>
      <c r="G31" s="40"/>
      <c r="H31" s="40"/>
      <c r="I31" s="11">
        <f t="shared" si="1"/>
        <v>3036.0749999999998</v>
      </c>
      <c r="J31" s="39">
        <v>37.799999999999997</v>
      </c>
      <c r="K31" s="40"/>
      <c r="L31" s="40"/>
      <c r="M31" s="40"/>
      <c r="N31" s="11">
        <f t="shared" si="2"/>
        <v>37.799999999999997</v>
      </c>
      <c r="O31" s="11">
        <f t="shared" si="3"/>
        <v>2998.2749999999996</v>
      </c>
    </row>
    <row r="32" spans="1:15" s="29" customFormat="1" ht="35.25" customHeight="1" x14ac:dyDescent="0.25">
      <c r="A32" s="220"/>
      <c r="B32" s="37" t="s">
        <v>631</v>
      </c>
      <c r="C32" s="37" t="s">
        <v>636</v>
      </c>
      <c r="D32" s="44">
        <v>163.83000000000001</v>
      </c>
      <c r="E32" s="164">
        <v>10.5</v>
      </c>
      <c r="F32" s="39">
        <f t="shared" si="0"/>
        <v>1720.2150000000001</v>
      </c>
      <c r="G32" s="40"/>
      <c r="H32" s="40"/>
      <c r="I32" s="11">
        <f t="shared" si="1"/>
        <v>1720.2150000000001</v>
      </c>
      <c r="J32" s="39">
        <v>0</v>
      </c>
      <c r="K32" s="40"/>
      <c r="L32" s="40"/>
      <c r="M32" s="40"/>
      <c r="N32" s="11">
        <f t="shared" si="2"/>
        <v>0</v>
      </c>
      <c r="O32" s="11">
        <f t="shared" si="3"/>
        <v>1720.2150000000001</v>
      </c>
    </row>
    <row r="33" spans="1:15" s="29" customFormat="1" ht="35.25" customHeight="1" x14ac:dyDescent="0.25">
      <c r="A33" s="220"/>
      <c r="B33" s="37" t="s">
        <v>632</v>
      </c>
      <c r="C33" s="37"/>
      <c r="D33" s="44">
        <v>206</v>
      </c>
      <c r="E33" s="164"/>
      <c r="F33" s="39">
        <f t="shared" si="0"/>
        <v>0</v>
      </c>
      <c r="G33" s="40"/>
      <c r="H33" s="40"/>
      <c r="I33" s="11">
        <f t="shared" si="1"/>
        <v>0</v>
      </c>
      <c r="J33" s="39"/>
      <c r="K33" s="40"/>
      <c r="L33" s="40"/>
      <c r="M33" s="40"/>
      <c r="N33" s="11">
        <f t="shared" si="2"/>
        <v>0</v>
      </c>
      <c r="O33" s="11">
        <f t="shared" si="3"/>
        <v>0</v>
      </c>
    </row>
    <row r="34" spans="1:15" s="29" customFormat="1" ht="35.25" customHeight="1" x14ac:dyDescent="0.25">
      <c r="A34" s="220"/>
      <c r="B34" s="37" t="s">
        <v>660</v>
      </c>
      <c r="C34" s="42" t="s">
        <v>663</v>
      </c>
      <c r="D34" s="44">
        <v>107</v>
      </c>
      <c r="E34" s="164">
        <v>8.3000000000000007</v>
      </c>
      <c r="F34" s="39">
        <f t="shared" si="0"/>
        <v>888.1</v>
      </c>
      <c r="G34" s="40"/>
      <c r="H34" s="40"/>
      <c r="I34" s="11">
        <f t="shared" si="1"/>
        <v>888.1</v>
      </c>
      <c r="J34" s="39">
        <v>56.84</v>
      </c>
      <c r="K34" s="40"/>
      <c r="L34" s="40"/>
      <c r="M34" s="40"/>
      <c r="N34" s="11">
        <f t="shared" si="2"/>
        <v>56.84</v>
      </c>
      <c r="O34" s="158">
        <f t="shared" si="3"/>
        <v>831.26</v>
      </c>
    </row>
    <row r="35" spans="1:15" s="29" customFormat="1" ht="35.25" customHeight="1" x14ac:dyDescent="0.25">
      <c r="A35" s="220"/>
      <c r="B35" s="37" t="s">
        <v>633</v>
      </c>
      <c r="C35" s="42"/>
      <c r="D35" s="44">
        <v>206</v>
      </c>
      <c r="E35" s="164"/>
      <c r="F35" s="39">
        <f t="shared" si="0"/>
        <v>0</v>
      </c>
      <c r="G35" s="40"/>
      <c r="H35" s="40"/>
      <c r="I35" s="11">
        <f t="shared" si="1"/>
        <v>0</v>
      </c>
      <c r="J35" s="39"/>
      <c r="K35" s="40"/>
      <c r="L35" s="40"/>
      <c r="M35" s="40"/>
      <c r="N35" s="11">
        <f t="shared" si="2"/>
        <v>0</v>
      </c>
      <c r="O35" s="11">
        <f t="shared" si="3"/>
        <v>0</v>
      </c>
    </row>
    <row r="36" spans="1:15" s="29" customFormat="1" ht="35.25" customHeight="1" x14ac:dyDescent="0.25">
      <c r="A36" s="220"/>
      <c r="B36" s="37" t="s">
        <v>17</v>
      </c>
      <c r="C36" s="42"/>
      <c r="D36" s="44">
        <v>128.13</v>
      </c>
      <c r="E36" s="164"/>
      <c r="F36" s="39">
        <f t="shared" si="0"/>
        <v>0</v>
      </c>
      <c r="G36" s="40"/>
      <c r="H36" s="40"/>
      <c r="I36" s="11">
        <f t="shared" si="1"/>
        <v>0</v>
      </c>
      <c r="J36" s="39"/>
      <c r="K36" s="40"/>
      <c r="L36" s="40"/>
      <c r="M36" s="40"/>
      <c r="N36" s="11">
        <f t="shared" si="2"/>
        <v>0</v>
      </c>
      <c r="O36" s="11">
        <f t="shared" si="3"/>
        <v>0</v>
      </c>
    </row>
    <row r="37" spans="1:15" s="29" customFormat="1" ht="35.25" customHeight="1" x14ac:dyDescent="0.25">
      <c r="A37" s="220"/>
      <c r="B37" s="37" t="s">
        <v>652</v>
      </c>
      <c r="C37" s="42" t="s">
        <v>653</v>
      </c>
      <c r="D37" s="44">
        <v>252.8</v>
      </c>
      <c r="E37" s="164">
        <v>10.5</v>
      </c>
      <c r="F37" s="39">
        <f t="shared" si="0"/>
        <v>2654.4</v>
      </c>
      <c r="G37" s="40"/>
      <c r="H37" s="40"/>
      <c r="I37" s="11">
        <f t="shared" si="1"/>
        <v>2654.4</v>
      </c>
      <c r="J37" s="39">
        <v>0</v>
      </c>
      <c r="K37" s="40"/>
      <c r="L37" s="40"/>
      <c r="M37" s="40"/>
      <c r="N37" s="11">
        <f t="shared" si="2"/>
        <v>0</v>
      </c>
      <c r="O37" s="11">
        <f t="shared" si="3"/>
        <v>2654.4</v>
      </c>
    </row>
    <row r="38" spans="1:15" s="29" customFormat="1" ht="35.25" customHeight="1" x14ac:dyDescent="0.25">
      <c r="A38" s="220"/>
      <c r="B38" s="37" t="s">
        <v>634</v>
      </c>
      <c r="C38" s="37" t="s">
        <v>635</v>
      </c>
      <c r="D38" s="44">
        <v>252.8</v>
      </c>
      <c r="E38" s="164">
        <v>10.5</v>
      </c>
      <c r="F38" s="39">
        <f t="shared" si="0"/>
        <v>2654.4</v>
      </c>
      <c r="G38" s="40"/>
      <c r="H38" s="40"/>
      <c r="I38" s="11">
        <f t="shared" si="1"/>
        <v>2654.4</v>
      </c>
      <c r="J38" s="39">
        <v>0</v>
      </c>
      <c r="K38" s="40"/>
      <c r="L38" s="40"/>
      <c r="M38" s="40"/>
      <c r="N38" s="11">
        <f t="shared" si="2"/>
        <v>0</v>
      </c>
      <c r="O38" s="158">
        <f t="shared" si="3"/>
        <v>2654.4</v>
      </c>
    </row>
    <row r="39" spans="1:15" s="29" customFormat="1" ht="35.25" customHeight="1" x14ac:dyDescent="0.25">
      <c r="A39" s="47" t="s">
        <v>566</v>
      </c>
      <c r="B39" s="37" t="s">
        <v>565</v>
      </c>
      <c r="C39" s="37" t="s">
        <v>309</v>
      </c>
      <c r="D39" s="44">
        <v>400</v>
      </c>
      <c r="E39" s="164">
        <v>13</v>
      </c>
      <c r="F39" s="39">
        <f t="shared" si="0"/>
        <v>5200</v>
      </c>
      <c r="G39" s="40"/>
      <c r="H39" s="40"/>
      <c r="I39" s="11">
        <f t="shared" si="1"/>
        <v>5200</v>
      </c>
      <c r="J39" s="39">
        <v>931.84</v>
      </c>
      <c r="K39" s="40"/>
      <c r="L39" s="40"/>
      <c r="M39" s="40"/>
      <c r="N39" s="11">
        <f t="shared" si="2"/>
        <v>931.84</v>
      </c>
      <c r="O39" s="158">
        <f t="shared" si="3"/>
        <v>4268.16</v>
      </c>
    </row>
    <row r="40" spans="1:15" s="29" customFormat="1" ht="35.25" customHeight="1" x14ac:dyDescent="0.25">
      <c r="A40" s="48" t="s">
        <v>9</v>
      </c>
      <c r="B40" s="37" t="s">
        <v>10</v>
      </c>
      <c r="C40" s="37" t="s">
        <v>564</v>
      </c>
      <c r="D40" s="44">
        <v>238.7</v>
      </c>
      <c r="E40" s="164">
        <v>13</v>
      </c>
      <c r="F40" s="39">
        <f t="shared" si="0"/>
        <v>3103.1</v>
      </c>
      <c r="G40" s="40"/>
      <c r="H40" s="40"/>
      <c r="I40" s="11">
        <f t="shared" si="1"/>
        <v>3103.1</v>
      </c>
      <c r="J40" s="39">
        <v>45.1</v>
      </c>
      <c r="K40" s="40"/>
      <c r="L40" s="40"/>
      <c r="M40" s="40"/>
      <c r="N40" s="11">
        <f t="shared" si="2"/>
        <v>45.1</v>
      </c>
      <c r="O40" s="11">
        <f t="shared" si="3"/>
        <v>3058</v>
      </c>
    </row>
    <row r="41" spans="1:15" s="29" customFormat="1" ht="35.25" customHeight="1" x14ac:dyDescent="0.25">
      <c r="A41" s="216" t="s">
        <v>341</v>
      </c>
      <c r="B41" s="37" t="s">
        <v>643</v>
      </c>
      <c r="C41" s="37"/>
      <c r="D41" s="44"/>
      <c r="E41" s="164">
        <v>13</v>
      </c>
      <c r="F41" s="39">
        <f t="shared" si="0"/>
        <v>0</v>
      </c>
      <c r="G41" s="40"/>
      <c r="H41" s="40"/>
      <c r="I41" s="11">
        <f t="shared" si="1"/>
        <v>0</v>
      </c>
      <c r="J41" s="39"/>
      <c r="K41" s="40"/>
      <c r="L41" s="40"/>
      <c r="M41" s="40"/>
      <c r="N41" s="11">
        <f t="shared" si="2"/>
        <v>0</v>
      </c>
      <c r="O41" s="11">
        <f t="shared" si="3"/>
        <v>0</v>
      </c>
    </row>
    <row r="42" spans="1:15" s="29" customFormat="1" ht="35.25" customHeight="1" x14ac:dyDescent="0.25">
      <c r="A42" s="218"/>
      <c r="B42" s="37" t="s">
        <v>563</v>
      </c>
      <c r="C42" s="37" t="s">
        <v>562</v>
      </c>
      <c r="D42" s="44">
        <v>207.8</v>
      </c>
      <c r="E42" s="164">
        <v>13</v>
      </c>
      <c r="F42" s="39">
        <f t="shared" si="0"/>
        <v>2701.4</v>
      </c>
      <c r="G42" s="40"/>
      <c r="H42" s="40"/>
      <c r="I42" s="11">
        <f t="shared" si="1"/>
        <v>2701.4</v>
      </c>
      <c r="J42" s="39">
        <v>1.39</v>
      </c>
      <c r="K42" s="40"/>
      <c r="L42" s="40"/>
      <c r="M42" s="40"/>
      <c r="N42" s="11">
        <f t="shared" si="2"/>
        <v>1.39</v>
      </c>
      <c r="O42" s="11">
        <f t="shared" si="3"/>
        <v>2700.01</v>
      </c>
    </row>
    <row r="43" spans="1:15" s="29" customFormat="1" ht="35.25" customHeight="1" x14ac:dyDescent="0.25">
      <c r="A43" s="213" t="s">
        <v>480</v>
      </c>
      <c r="B43" s="37" t="s">
        <v>118</v>
      </c>
      <c r="C43" s="37" t="s">
        <v>536</v>
      </c>
      <c r="D43" s="44">
        <v>618</v>
      </c>
      <c r="E43" s="164">
        <v>13</v>
      </c>
      <c r="F43" s="39">
        <f t="shared" si="0"/>
        <v>8034</v>
      </c>
      <c r="G43" s="40"/>
      <c r="H43" s="40"/>
      <c r="I43" s="11">
        <f t="shared" si="1"/>
        <v>8034</v>
      </c>
      <c r="J43" s="39">
        <v>1141.78</v>
      </c>
      <c r="K43" s="40"/>
      <c r="L43" s="40"/>
      <c r="M43" s="40"/>
      <c r="N43" s="11">
        <f t="shared" si="2"/>
        <v>1141.78</v>
      </c>
      <c r="O43" s="158">
        <f t="shared" si="3"/>
        <v>6892.22</v>
      </c>
    </row>
    <row r="44" spans="1:15" s="29" customFormat="1" ht="35.25" customHeight="1" x14ac:dyDescent="0.25">
      <c r="A44" s="214"/>
      <c r="B44" s="37" t="s">
        <v>561</v>
      </c>
      <c r="C44" s="37" t="s">
        <v>560</v>
      </c>
      <c r="D44" s="44">
        <v>320</v>
      </c>
      <c r="E44" s="164">
        <v>13</v>
      </c>
      <c r="F44" s="39">
        <f t="shared" si="0"/>
        <v>4160</v>
      </c>
      <c r="G44" s="40"/>
      <c r="H44" s="40"/>
      <c r="I44" s="11">
        <f t="shared" si="1"/>
        <v>4160</v>
      </c>
      <c r="J44" s="39">
        <v>226.42</v>
      </c>
      <c r="K44" s="40"/>
      <c r="L44" s="40"/>
      <c r="M44" s="40"/>
      <c r="N44" s="11">
        <f t="shared" si="2"/>
        <v>226.42</v>
      </c>
      <c r="O44" s="158">
        <f t="shared" si="3"/>
        <v>3933.58</v>
      </c>
    </row>
    <row r="45" spans="1:15" s="29" customFormat="1" ht="35.25" customHeight="1" x14ac:dyDescent="0.25">
      <c r="A45" s="214"/>
      <c r="B45" s="37" t="s">
        <v>115</v>
      </c>
      <c r="C45" s="37"/>
      <c r="D45" s="44">
        <v>449.9</v>
      </c>
      <c r="E45" s="164"/>
      <c r="F45" s="39">
        <f t="shared" si="0"/>
        <v>0</v>
      </c>
      <c r="G45" s="40"/>
      <c r="H45" s="40"/>
      <c r="I45" s="11">
        <f t="shared" si="1"/>
        <v>0</v>
      </c>
      <c r="J45" s="39"/>
      <c r="K45" s="40"/>
      <c r="L45" s="40"/>
      <c r="M45" s="40"/>
      <c r="N45" s="11">
        <f t="shared" si="2"/>
        <v>0</v>
      </c>
      <c r="O45" s="158">
        <f t="shared" si="3"/>
        <v>0</v>
      </c>
    </row>
    <row r="46" spans="1:15" s="29" customFormat="1" ht="35.25" customHeight="1" x14ac:dyDescent="0.25">
      <c r="A46" s="214"/>
      <c r="B46" s="49" t="s">
        <v>115</v>
      </c>
      <c r="C46" s="37" t="s">
        <v>559</v>
      </c>
      <c r="D46" s="44">
        <v>405.46</v>
      </c>
      <c r="E46" s="164">
        <v>13</v>
      </c>
      <c r="F46" s="39">
        <f t="shared" si="0"/>
        <v>5270.98</v>
      </c>
      <c r="G46" s="40"/>
      <c r="H46" s="40"/>
      <c r="I46" s="11">
        <f t="shared" si="1"/>
        <v>5270.98</v>
      </c>
      <c r="J46" s="39">
        <v>462.76</v>
      </c>
      <c r="K46" s="40"/>
      <c r="L46" s="40"/>
      <c r="M46" s="40"/>
      <c r="N46" s="11">
        <f t="shared" si="2"/>
        <v>462.76</v>
      </c>
      <c r="O46" s="11">
        <f t="shared" si="3"/>
        <v>4808.2199999999993</v>
      </c>
    </row>
    <row r="47" spans="1:15" s="29" customFormat="1" ht="35.25" customHeight="1" x14ac:dyDescent="0.25">
      <c r="A47" s="214"/>
      <c r="B47" s="37" t="s">
        <v>115</v>
      </c>
      <c r="C47" s="37" t="s">
        <v>481</v>
      </c>
      <c r="D47" s="44">
        <v>454.55</v>
      </c>
      <c r="E47" s="164">
        <v>13</v>
      </c>
      <c r="F47" s="39">
        <f t="shared" si="0"/>
        <v>5909.1500000000005</v>
      </c>
      <c r="G47" s="40"/>
      <c r="H47" s="40"/>
      <c r="I47" s="11">
        <f t="shared" si="1"/>
        <v>5909.1500000000005</v>
      </c>
      <c r="J47" s="39">
        <v>1262.19</v>
      </c>
      <c r="K47" s="40"/>
      <c r="L47" s="40"/>
      <c r="M47" s="40"/>
      <c r="N47" s="11">
        <f t="shared" si="2"/>
        <v>1262.19</v>
      </c>
      <c r="O47" s="11">
        <f t="shared" si="3"/>
        <v>4646.9600000000009</v>
      </c>
    </row>
    <row r="48" spans="1:15" s="29" customFormat="1" ht="35.25" customHeight="1" x14ac:dyDescent="0.25">
      <c r="A48" s="214"/>
      <c r="B48" s="37" t="s">
        <v>325</v>
      </c>
      <c r="C48" s="46" t="s">
        <v>664</v>
      </c>
      <c r="D48" s="44">
        <v>449.9</v>
      </c>
      <c r="E48" s="164">
        <v>13</v>
      </c>
      <c r="F48" s="39">
        <f t="shared" si="0"/>
        <v>5848.7</v>
      </c>
      <c r="G48" s="40"/>
      <c r="H48" s="40"/>
      <c r="I48" s="11">
        <f t="shared" si="1"/>
        <v>5848.7</v>
      </c>
      <c r="J48" s="39">
        <v>1249.28</v>
      </c>
      <c r="K48" s="40"/>
      <c r="L48" s="40"/>
      <c r="M48" s="40"/>
      <c r="N48" s="11">
        <f t="shared" si="2"/>
        <v>1249.28</v>
      </c>
      <c r="O48" s="158">
        <f t="shared" si="3"/>
        <v>4599.42</v>
      </c>
    </row>
    <row r="49" spans="1:15" s="29" customFormat="1" ht="35.25" customHeight="1" x14ac:dyDescent="0.25">
      <c r="A49" s="214"/>
      <c r="B49" s="37" t="s">
        <v>346</v>
      </c>
      <c r="C49" s="45" t="s">
        <v>347</v>
      </c>
      <c r="D49" s="44">
        <v>105.95</v>
      </c>
      <c r="E49" s="164">
        <v>13</v>
      </c>
      <c r="F49" s="39">
        <f t="shared" si="0"/>
        <v>1377.3500000000001</v>
      </c>
      <c r="G49" s="40"/>
      <c r="H49" s="40"/>
      <c r="I49" s="11">
        <f t="shared" si="1"/>
        <v>1377.3500000000001</v>
      </c>
      <c r="J49" s="39">
        <v>0</v>
      </c>
      <c r="K49" s="40"/>
      <c r="L49" s="40"/>
      <c r="M49" s="40"/>
      <c r="N49" s="11">
        <f t="shared" si="2"/>
        <v>0</v>
      </c>
      <c r="O49" s="11">
        <f t="shared" si="3"/>
        <v>1377.3500000000001</v>
      </c>
    </row>
    <row r="50" spans="1:15" s="29" customFormat="1" ht="35.25" customHeight="1" x14ac:dyDescent="0.25">
      <c r="A50" s="214"/>
      <c r="B50" s="37" t="s">
        <v>76</v>
      </c>
      <c r="C50" s="45" t="s">
        <v>617</v>
      </c>
      <c r="D50" s="44">
        <v>290.5</v>
      </c>
      <c r="E50" s="164">
        <v>10.5</v>
      </c>
      <c r="F50" s="39">
        <f t="shared" si="0"/>
        <v>3050.25</v>
      </c>
      <c r="G50" s="40"/>
      <c r="H50" s="40"/>
      <c r="I50" s="11">
        <f t="shared" si="1"/>
        <v>3050.25</v>
      </c>
      <c r="J50" s="39">
        <v>39.35</v>
      </c>
      <c r="K50" s="40"/>
      <c r="L50" s="40"/>
      <c r="M50" s="40"/>
      <c r="N50" s="11">
        <f t="shared" si="2"/>
        <v>39.35</v>
      </c>
      <c r="O50" s="11">
        <f t="shared" si="3"/>
        <v>3010.9</v>
      </c>
    </row>
    <row r="51" spans="1:15" s="29" customFormat="1" ht="35.25" customHeight="1" x14ac:dyDescent="0.25">
      <c r="A51" s="214"/>
      <c r="B51" s="37" t="s">
        <v>115</v>
      </c>
      <c r="C51" s="45" t="s">
        <v>623</v>
      </c>
      <c r="D51" s="44">
        <v>449.9</v>
      </c>
      <c r="E51" s="164">
        <v>10.5</v>
      </c>
      <c r="F51" s="39">
        <f t="shared" si="0"/>
        <v>4723.95</v>
      </c>
      <c r="G51" s="40"/>
      <c r="H51" s="40"/>
      <c r="I51" s="11">
        <f t="shared" si="1"/>
        <v>4723.95</v>
      </c>
      <c r="J51" s="39">
        <v>434.75</v>
      </c>
      <c r="K51" s="40"/>
      <c r="L51" s="40"/>
      <c r="M51" s="40"/>
      <c r="N51" s="11">
        <f t="shared" si="2"/>
        <v>434.75</v>
      </c>
      <c r="O51" s="11">
        <f t="shared" si="3"/>
        <v>4289.2</v>
      </c>
    </row>
    <row r="52" spans="1:15" s="29" customFormat="1" ht="35.25" customHeight="1" x14ac:dyDescent="0.25">
      <c r="A52" s="214"/>
      <c r="B52" s="37" t="s">
        <v>135</v>
      </c>
      <c r="C52" s="45" t="s">
        <v>622</v>
      </c>
      <c r="D52" s="44">
        <v>290.5</v>
      </c>
      <c r="E52" s="164">
        <v>10.5</v>
      </c>
      <c r="F52" s="39">
        <f t="shared" si="0"/>
        <v>3050.25</v>
      </c>
      <c r="G52" s="40"/>
      <c r="H52" s="40"/>
      <c r="I52" s="11">
        <f t="shared" si="1"/>
        <v>3050.25</v>
      </c>
      <c r="J52" s="39">
        <v>39.35</v>
      </c>
      <c r="K52" s="40"/>
      <c r="L52" s="40"/>
      <c r="M52" s="40"/>
      <c r="N52" s="11">
        <f t="shared" si="2"/>
        <v>39.35</v>
      </c>
      <c r="O52" s="158">
        <f t="shared" si="3"/>
        <v>3010.9</v>
      </c>
    </row>
    <row r="53" spans="1:15" s="29" customFormat="1" ht="35.25" customHeight="1" x14ac:dyDescent="0.25">
      <c r="A53" s="215"/>
      <c r="B53" s="37" t="s">
        <v>346</v>
      </c>
      <c r="C53" s="45" t="s">
        <v>348</v>
      </c>
      <c r="D53" s="44">
        <v>105.95</v>
      </c>
      <c r="E53" s="164">
        <v>13</v>
      </c>
      <c r="F53" s="39">
        <f t="shared" si="0"/>
        <v>1377.3500000000001</v>
      </c>
      <c r="G53" s="40"/>
      <c r="H53" s="40"/>
      <c r="I53" s="11">
        <f t="shared" si="1"/>
        <v>1377.3500000000001</v>
      </c>
      <c r="J53" s="39">
        <v>88.15</v>
      </c>
      <c r="K53" s="40"/>
      <c r="L53" s="40"/>
      <c r="M53" s="40"/>
      <c r="N53" s="11">
        <f t="shared" si="2"/>
        <v>88.15</v>
      </c>
      <c r="O53" s="11">
        <f t="shared" si="3"/>
        <v>1289.2</v>
      </c>
    </row>
    <row r="54" spans="1:15" s="29" customFormat="1" ht="35.25" customHeight="1" x14ac:dyDescent="0.25">
      <c r="A54" s="216" t="s">
        <v>474</v>
      </c>
      <c r="B54" s="37" t="s">
        <v>648</v>
      </c>
      <c r="C54" s="45" t="s">
        <v>313</v>
      </c>
      <c r="D54" s="44">
        <v>299</v>
      </c>
      <c r="E54" s="164">
        <v>13</v>
      </c>
      <c r="F54" s="39">
        <f t="shared" si="0"/>
        <v>3887</v>
      </c>
      <c r="G54" s="50"/>
      <c r="H54" s="11"/>
      <c r="I54" s="11">
        <f t="shared" si="1"/>
        <v>3887</v>
      </c>
      <c r="J54" s="39">
        <v>422.91</v>
      </c>
      <c r="K54" s="40"/>
      <c r="L54" s="40"/>
      <c r="M54" s="40"/>
      <c r="N54" s="11">
        <f t="shared" si="2"/>
        <v>422.91</v>
      </c>
      <c r="O54" s="11">
        <f t="shared" si="3"/>
        <v>3464.09</v>
      </c>
    </row>
    <row r="55" spans="1:15" s="29" customFormat="1" ht="35.25" customHeight="1" x14ac:dyDescent="0.25">
      <c r="A55" s="217"/>
      <c r="B55" s="37" t="s">
        <v>482</v>
      </c>
      <c r="C55" s="45" t="s">
        <v>507</v>
      </c>
      <c r="D55" s="44">
        <v>263.3</v>
      </c>
      <c r="E55" s="164">
        <v>13</v>
      </c>
      <c r="F55" s="39">
        <f t="shared" si="0"/>
        <v>3422.9</v>
      </c>
      <c r="G55" s="50"/>
      <c r="H55" s="11"/>
      <c r="I55" s="11">
        <f t="shared" si="1"/>
        <v>3422.9</v>
      </c>
      <c r="J55" s="39">
        <v>372.41</v>
      </c>
      <c r="K55" s="40"/>
      <c r="L55" s="40"/>
      <c r="M55" s="40"/>
      <c r="N55" s="11">
        <f t="shared" si="2"/>
        <v>372.41</v>
      </c>
      <c r="O55" s="11">
        <f t="shared" si="3"/>
        <v>3050.4900000000002</v>
      </c>
    </row>
    <row r="56" spans="1:15" s="29" customFormat="1" ht="35.25" customHeight="1" x14ac:dyDescent="0.25">
      <c r="A56" s="217"/>
      <c r="B56" s="37" t="s">
        <v>511</v>
      </c>
      <c r="C56" s="45" t="s">
        <v>510</v>
      </c>
      <c r="D56" s="44">
        <v>224</v>
      </c>
      <c r="E56" s="164">
        <v>13</v>
      </c>
      <c r="F56" s="39">
        <f t="shared" si="0"/>
        <v>2912</v>
      </c>
      <c r="G56" s="50"/>
      <c r="H56" s="11"/>
      <c r="I56" s="11">
        <f t="shared" si="1"/>
        <v>2912</v>
      </c>
      <c r="J56" s="39">
        <v>316.83</v>
      </c>
      <c r="K56" s="40"/>
      <c r="L56" s="40"/>
      <c r="M56" s="40"/>
      <c r="N56" s="11">
        <f t="shared" si="2"/>
        <v>316.83</v>
      </c>
      <c r="O56" s="11">
        <f t="shared" si="3"/>
        <v>2595.17</v>
      </c>
    </row>
    <row r="57" spans="1:15" s="29" customFormat="1" ht="35.25" customHeight="1" x14ac:dyDescent="0.25">
      <c r="A57" s="217"/>
      <c r="B57" s="37" t="s">
        <v>112</v>
      </c>
      <c r="C57" s="45" t="s">
        <v>626</v>
      </c>
      <c r="D57" s="44">
        <v>299</v>
      </c>
      <c r="E57" s="164">
        <v>10.5</v>
      </c>
      <c r="F57" s="39">
        <f t="shared" si="0"/>
        <v>3139.5</v>
      </c>
      <c r="G57" s="50"/>
      <c r="H57" s="11"/>
      <c r="I57" s="11">
        <f t="shared" si="1"/>
        <v>3139.5</v>
      </c>
      <c r="J57" s="39">
        <v>130.38999999999999</v>
      </c>
      <c r="K57" s="40"/>
      <c r="L57" s="40"/>
      <c r="M57" s="40"/>
      <c r="N57" s="11">
        <f t="shared" si="2"/>
        <v>130.38999999999999</v>
      </c>
      <c r="O57" s="11">
        <f t="shared" si="3"/>
        <v>3009.11</v>
      </c>
    </row>
    <row r="58" spans="1:15" s="29" customFormat="1" ht="35.25" customHeight="1" x14ac:dyDescent="0.25">
      <c r="A58" s="217"/>
      <c r="B58" s="37" t="s">
        <v>55</v>
      </c>
      <c r="C58" s="46" t="s">
        <v>661</v>
      </c>
      <c r="D58" s="44">
        <v>268</v>
      </c>
      <c r="E58" s="164">
        <v>8.3000000000000007</v>
      </c>
      <c r="F58" s="39">
        <f t="shared" si="0"/>
        <v>2224.4</v>
      </c>
      <c r="G58" s="50"/>
      <c r="H58" s="11"/>
      <c r="I58" s="11">
        <f t="shared" si="1"/>
        <v>2224.4</v>
      </c>
      <c r="J58" s="39">
        <v>242.01</v>
      </c>
      <c r="K58" s="40"/>
      <c r="L58" s="40"/>
      <c r="M58" s="40"/>
      <c r="N58" s="11">
        <f t="shared" si="2"/>
        <v>242.01</v>
      </c>
      <c r="O58" s="158">
        <f t="shared" si="3"/>
        <v>1982.39</v>
      </c>
    </row>
    <row r="59" spans="1:15" s="29" customFormat="1" ht="35.25" customHeight="1" x14ac:dyDescent="0.25">
      <c r="A59" s="217"/>
      <c r="B59" s="37" t="s">
        <v>55</v>
      </c>
      <c r="C59" s="46"/>
      <c r="D59" s="44">
        <v>274.14999999999998</v>
      </c>
      <c r="E59" s="164"/>
      <c r="F59" s="39">
        <f t="shared" si="0"/>
        <v>0</v>
      </c>
      <c r="G59" s="50"/>
      <c r="H59" s="11"/>
      <c r="I59" s="11">
        <f t="shared" si="1"/>
        <v>0</v>
      </c>
      <c r="J59" s="39"/>
      <c r="K59" s="40"/>
      <c r="L59" s="40"/>
      <c r="M59" s="40"/>
      <c r="N59" s="11">
        <f t="shared" si="2"/>
        <v>0</v>
      </c>
      <c r="O59" s="11">
        <f t="shared" si="3"/>
        <v>0</v>
      </c>
    </row>
    <row r="60" spans="1:15" s="29" customFormat="1" ht="35.25" customHeight="1" x14ac:dyDescent="0.25">
      <c r="A60" s="217"/>
      <c r="B60" s="37" t="s">
        <v>482</v>
      </c>
      <c r="C60" s="45" t="s">
        <v>656</v>
      </c>
      <c r="D60" s="44">
        <v>214.6</v>
      </c>
      <c r="E60" s="164">
        <v>8.3000000000000007</v>
      </c>
      <c r="F60" s="39">
        <f t="shared" si="0"/>
        <v>1781.18</v>
      </c>
      <c r="G60" s="50"/>
      <c r="H60" s="11"/>
      <c r="I60" s="11">
        <f t="shared" si="1"/>
        <v>1781.18</v>
      </c>
      <c r="J60" s="39">
        <v>0</v>
      </c>
      <c r="K60" s="40"/>
      <c r="L60" s="40"/>
      <c r="M60" s="40"/>
      <c r="N60" s="11">
        <f t="shared" si="2"/>
        <v>0</v>
      </c>
      <c r="O60" s="11">
        <f t="shared" si="3"/>
        <v>1781.18</v>
      </c>
    </row>
    <row r="61" spans="1:15" s="29" customFormat="1" ht="35.25" customHeight="1" x14ac:dyDescent="0.25">
      <c r="A61" s="218"/>
      <c r="B61" s="37" t="s">
        <v>112</v>
      </c>
      <c r="C61" s="45" t="s">
        <v>673</v>
      </c>
      <c r="D61" s="44">
        <v>299</v>
      </c>
      <c r="E61" s="164">
        <v>10.5</v>
      </c>
      <c r="F61" s="39">
        <f t="shared" si="0"/>
        <v>3139.5</v>
      </c>
      <c r="G61" s="50"/>
      <c r="H61" s="11"/>
      <c r="I61" s="11">
        <f t="shared" si="1"/>
        <v>3139.5</v>
      </c>
      <c r="J61" s="39">
        <v>49.06</v>
      </c>
      <c r="K61" s="40"/>
      <c r="L61" s="40"/>
      <c r="M61" s="40"/>
      <c r="N61" s="11">
        <f t="shared" si="2"/>
        <v>49.06</v>
      </c>
      <c r="O61" s="11">
        <f t="shared" si="3"/>
        <v>3090.44</v>
      </c>
    </row>
    <row r="62" spans="1:15" s="29" customFormat="1" ht="35.25" customHeight="1" x14ac:dyDescent="0.25">
      <c r="A62" s="212" t="s">
        <v>499</v>
      </c>
      <c r="B62" s="37" t="s">
        <v>558</v>
      </c>
      <c r="C62" s="45" t="s">
        <v>524</v>
      </c>
      <c r="D62" s="44">
        <v>618</v>
      </c>
      <c r="E62" s="164">
        <v>13</v>
      </c>
      <c r="F62" s="39">
        <f t="shared" si="0"/>
        <v>8034</v>
      </c>
      <c r="G62" s="50"/>
      <c r="H62" s="11"/>
      <c r="I62" s="11">
        <f t="shared" si="1"/>
        <v>8034</v>
      </c>
      <c r="J62" s="39">
        <v>1716.06</v>
      </c>
      <c r="K62" s="40"/>
      <c r="L62" s="40"/>
      <c r="M62" s="40"/>
      <c r="N62" s="11">
        <f t="shared" si="2"/>
        <v>1716.06</v>
      </c>
      <c r="O62" s="158">
        <f t="shared" si="3"/>
        <v>6317.9400000000005</v>
      </c>
    </row>
    <row r="63" spans="1:15" s="29" customFormat="1" ht="35.25" customHeight="1" x14ac:dyDescent="0.25">
      <c r="A63" s="212"/>
      <c r="B63" s="37" t="s">
        <v>557</v>
      </c>
      <c r="C63" s="45" t="s">
        <v>310</v>
      </c>
      <c r="D63" s="44">
        <v>207.8</v>
      </c>
      <c r="E63" s="164">
        <v>13</v>
      </c>
      <c r="F63" s="39">
        <f t="shared" si="0"/>
        <v>2701.4</v>
      </c>
      <c r="G63" s="50"/>
      <c r="H63" s="11"/>
      <c r="I63" s="11">
        <f t="shared" si="1"/>
        <v>2701.4</v>
      </c>
      <c r="J63" s="39">
        <v>293.91000000000003</v>
      </c>
      <c r="K63" s="40"/>
      <c r="L63" s="40"/>
      <c r="M63" s="40"/>
      <c r="N63" s="11">
        <f t="shared" si="2"/>
        <v>293.91000000000003</v>
      </c>
      <c r="O63" s="11">
        <f t="shared" si="3"/>
        <v>2407.4900000000002</v>
      </c>
    </row>
    <row r="64" spans="1:15" s="29" customFormat="1" ht="35.25" customHeight="1" x14ac:dyDescent="0.25">
      <c r="A64" s="212"/>
      <c r="B64" s="37" t="s">
        <v>556</v>
      </c>
      <c r="C64" s="45" t="s">
        <v>555</v>
      </c>
      <c r="D64" s="44">
        <v>289.14999999999998</v>
      </c>
      <c r="E64" s="164">
        <v>13</v>
      </c>
      <c r="F64" s="39">
        <f t="shared" si="0"/>
        <v>3758.95</v>
      </c>
      <c r="G64" s="50"/>
      <c r="H64" s="11"/>
      <c r="I64" s="11">
        <f t="shared" si="1"/>
        <v>3758.95</v>
      </c>
      <c r="J64" s="39">
        <v>116.45</v>
      </c>
      <c r="K64" s="40"/>
      <c r="L64" s="40"/>
      <c r="M64" s="40"/>
      <c r="N64" s="11">
        <f t="shared" si="2"/>
        <v>116.45</v>
      </c>
      <c r="O64" s="158">
        <f t="shared" si="3"/>
        <v>3642.5</v>
      </c>
    </row>
    <row r="65" spans="1:15" s="29" customFormat="1" ht="35.25" customHeight="1" x14ac:dyDescent="0.25">
      <c r="A65" s="212"/>
      <c r="B65" s="37" t="s">
        <v>554</v>
      </c>
      <c r="C65" s="45" t="s">
        <v>553</v>
      </c>
      <c r="D65" s="44">
        <v>358.8</v>
      </c>
      <c r="E65" s="164">
        <v>13</v>
      </c>
      <c r="F65" s="39">
        <f t="shared" si="0"/>
        <v>4664.4000000000005</v>
      </c>
      <c r="G65" s="50"/>
      <c r="H65" s="11"/>
      <c r="I65" s="11">
        <f t="shared" si="1"/>
        <v>4664.4000000000005</v>
      </c>
      <c r="J65" s="39">
        <v>316.13</v>
      </c>
      <c r="K65" s="40"/>
      <c r="L65" s="40"/>
      <c r="M65" s="40"/>
      <c r="N65" s="11">
        <f t="shared" si="2"/>
        <v>316.13</v>
      </c>
      <c r="O65" s="158">
        <f t="shared" si="3"/>
        <v>4348.2700000000004</v>
      </c>
    </row>
    <row r="66" spans="1:15" s="29" customFormat="1" ht="35.25" customHeight="1" x14ac:dyDescent="0.25">
      <c r="A66" s="212"/>
      <c r="B66" s="37" t="s">
        <v>552</v>
      </c>
      <c r="C66" s="45" t="s">
        <v>551</v>
      </c>
      <c r="D66" s="44">
        <v>207.8</v>
      </c>
      <c r="E66" s="164">
        <v>13</v>
      </c>
      <c r="F66" s="39">
        <f t="shared" si="0"/>
        <v>2701.4</v>
      </c>
      <c r="G66" s="50"/>
      <c r="H66" s="11"/>
      <c r="I66" s="11">
        <f t="shared" si="1"/>
        <v>2701.4</v>
      </c>
      <c r="J66" s="39">
        <v>1.39</v>
      </c>
      <c r="K66" s="40"/>
      <c r="L66" s="40"/>
      <c r="M66" s="40"/>
      <c r="N66" s="11">
        <f t="shared" si="2"/>
        <v>1.39</v>
      </c>
      <c r="O66" s="11">
        <f t="shared" si="3"/>
        <v>2700.01</v>
      </c>
    </row>
    <row r="67" spans="1:15" s="29" customFormat="1" ht="35.25" customHeight="1" x14ac:dyDescent="0.25">
      <c r="A67" s="212"/>
      <c r="B67" s="37" t="s">
        <v>550</v>
      </c>
      <c r="C67" s="45" t="s">
        <v>549</v>
      </c>
      <c r="D67" s="44">
        <v>238.7</v>
      </c>
      <c r="E67" s="164">
        <v>13</v>
      </c>
      <c r="F67" s="39">
        <f t="shared" si="0"/>
        <v>3103.1</v>
      </c>
      <c r="G67" s="50"/>
      <c r="H67" s="11"/>
      <c r="I67" s="11">
        <f t="shared" si="1"/>
        <v>3103.1</v>
      </c>
      <c r="J67" s="39">
        <v>45.1</v>
      </c>
      <c r="K67" s="40"/>
      <c r="L67" s="40"/>
      <c r="M67" s="40"/>
      <c r="N67" s="11">
        <f t="shared" si="2"/>
        <v>45.1</v>
      </c>
      <c r="O67" s="11">
        <f t="shared" si="3"/>
        <v>3058</v>
      </c>
    </row>
    <row r="68" spans="1:15" s="29" customFormat="1" ht="35.25" customHeight="1" x14ac:dyDescent="0.25">
      <c r="A68" s="212"/>
      <c r="B68" s="37" t="s">
        <v>130</v>
      </c>
      <c r="C68" s="45" t="s">
        <v>326</v>
      </c>
      <c r="D68" s="44">
        <v>217.2</v>
      </c>
      <c r="E68" s="164">
        <v>13</v>
      </c>
      <c r="F68" s="39">
        <f t="shared" si="0"/>
        <v>2823.6</v>
      </c>
      <c r="G68" s="40"/>
      <c r="H68" s="40"/>
      <c r="I68" s="11">
        <f t="shared" si="1"/>
        <v>2823.6</v>
      </c>
      <c r="J68" s="39">
        <v>307.20999999999998</v>
      </c>
      <c r="K68" s="40"/>
      <c r="L68" s="40"/>
      <c r="M68" s="40"/>
      <c r="N68" s="11">
        <f t="shared" si="2"/>
        <v>307.20999999999998</v>
      </c>
      <c r="O68" s="11">
        <f t="shared" si="3"/>
        <v>2516.39</v>
      </c>
    </row>
    <row r="69" spans="1:15" s="29" customFormat="1" ht="35.25" customHeight="1" x14ac:dyDescent="0.25">
      <c r="A69" s="212"/>
      <c r="B69" s="37" t="s">
        <v>17</v>
      </c>
      <c r="C69" s="45" t="s">
        <v>328</v>
      </c>
      <c r="D69" s="44">
        <v>141.6</v>
      </c>
      <c r="E69" s="164">
        <v>13</v>
      </c>
      <c r="F69" s="39">
        <f t="shared" si="0"/>
        <v>1840.8</v>
      </c>
      <c r="G69" s="40"/>
      <c r="H69" s="40"/>
      <c r="I69" s="11">
        <f t="shared" si="1"/>
        <v>1840.8</v>
      </c>
      <c r="J69" s="39">
        <v>117.81</v>
      </c>
      <c r="K69" s="40"/>
      <c r="L69" s="40"/>
      <c r="M69" s="40"/>
      <c r="N69" s="11">
        <f t="shared" si="2"/>
        <v>117.81</v>
      </c>
      <c r="O69" s="11">
        <f t="shared" si="3"/>
        <v>1722.99</v>
      </c>
    </row>
    <row r="70" spans="1:15" s="29" customFormat="1" ht="35.25" customHeight="1" x14ac:dyDescent="0.25">
      <c r="A70" s="212"/>
      <c r="B70" s="37" t="s">
        <v>349</v>
      </c>
      <c r="C70" s="45" t="s">
        <v>329</v>
      </c>
      <c r="D70" s="44">
        <v>217.15</v>
      </c>
      <c r="E70" s="164">
        <v>13</v>
      </c>
      <c r="F70" s="39">
        <f t="shared" si="0"/>
        <v>2822.9500000000003</v>
      </c>
      <c r="G70" s="40"/>
      <c r="H70" s="40"/>
      <c r="I70" s="11">
        <f t="shared" si="1"/>
        <v>2822.9500000000003</v>
      </c>
      <c r="J70" s="39">
        <v>307.14</v>
      </c>
      <c r="K70" s="40"/>
      <c r="L70" s="40"/>
      <c r="M70" s="40"/>
      <c r="N70" s="11">
        <f t="shared" si="2"/>
        <v>307.14</v>
      </c>
      <c r="O70" s="11">
        <f t="shared" si="3"/>
        <v>2515.8100000000004</v>
      </c>
    </row>
    <row r="71" spans="1:15" s="29" customFormat="1" ht="35.25" customHeight="1" x14ac:dyDescent="0.25">
      <c r="A71" s="212"/>
      <c r="B71" s="37" t="s">
        <v>55</v>
      </c>
      <c r="C71" s="45" t="s">
        <v>337</v>
      </c>
      <c r="D71" s="44">
        <v>132.6</v>
      </c>
      <c r="E71" s="164">
        <v>13</v>
      </c>
      <c r="F71" s="39">
        <f t="shared" si="0"/>
        <v>1723.8</v>
      </c>
      <c r="G71" s="40"/>
      <c r="H71" s="40"/>
      <c r="I71" s="11">
        <f t="shared" si="1"/>
        <v>1723.8</v>
      </c>
      <c r="J71" s="39">
        <v>110.32</v>
      </c>
      <c r="K71" s="40"/>
      <c r="L71" s="40"/>
      <c r="M71" s="40"/>
      <c r="N71" s="11">
        <f t="shared" si="2"/>
        <v>110.32</v>
      </c>
      <c r="O71" s="11">
        <f t="shared" si="3"/>
        <v>1613.48</v>
      </c>
    </row>
    <row r="72" spans="1:15" s="29" customFormat="1" ht="35.25" customHeight="1" x14ac:dyDescent="0.25">
      <c r="A72" s="212"/>
      <c r="B72" s="37" t="s">
        <v>132</v>
      </c>
      <c r="C72" s="49" t="s">
        <v>598</v>
      </c>
      <c r="D72" s="44">
        <v>400</v>
      </c>
      <c r="E72" s="164">
        <v>13</v>
      </c>
      <c r="F72" s="39">
        <f t="shared" si="0"/>
        <v>5200</v>
      </c>
      <c r="G72" s="40"/>
      <c r="H72" s="40"/>
      <c r="I72" s="11">
        <f t="shared" si="1"/>
        <v>5200</v>
      </c>
      <c r="J72" s="39">
        <v>450.04</v>
      </c>
      <c r="K72" s="40"/>
      <c r="L72" s="40"/>
      <c r="M72" s="40"/>
      <c r="N72" s="11">
        <f t="shared" si="2"/>
        <v>450.04</v>
      </c>
      <c r="O72" s="158">
        <f t="shared" si="3"/>
        <v>4749.96</v>
      </c>
    </row>
    <row r="73" spans="1:15" s="29" customFormat="1" ht="35.25" customHeight="1" x14ac:dyDescent="0.25">
      <c r="A73" s="212"/>
      <c r="B73" s="37" t="s">
        <v>463</v>
      </c>
      <c r="C73" s="46" t="s">
        <v>461</v>
      </c>
      <c r="D73" s="44">
        <v>117.2</v>
      </c>
      <c r="E73" s="164">
        <v>13</v>
      </c>
      <c r="F73" s="39">
        <f t="shared" si="0"/>
        <v>1523.6000000000001</v>
      </c>
      <c r="G73" s="40"/>
      <c r="H73" s="40"/>
      <c r="I73" s="11">
        <f t="shared" si="1"/>
        <v>1523.6000000000001</v>
      </c>
      <c r="J73" s="39">
        <v>90.46</v>
      </c>
      <c r="K73" s="40"/>
      <c r="L73" s="40"/>
      <c r="M73" s="40"/>
      <c r="N73" s="11">
        <f t="shared" si="2"/>
        <v>90.46</v>
      </c>
      <c r="O73" s="11">
        <f t="shared" si="3"/>
        <v>1433.14</v>
      </c>
    </row>
    <row r="74" spans="1:15" s="29" customFormat="1" ht="35.25" customHeight="1" x14ac:dyDescent="0.25">
      <c r="A74" s="212"/>
      <c r="B74" s="37" t="s">
        <v>483</v>
      </c>
      <c r="C74" s="45" t="s">
        <v>484</v>
      </c>
      <c r="D74" s="44">
        <v>132.6</v>
      </c>
      <c r="E74" s="164">
        <v>13</v>
      </c>
      <c r="F74" s="39">
        <f t="shared" si="0"/>
        <v>1723.8</v>
      </c>
      <c r="G74" s="40"/>
      <c r="H74" s="40"/>
      <c r="I74" s="11">
        <f t="shared" si="1"/>
        <v>1723.8</v>
      </c>
      <c r="J74" s="39">
        <v>110.32</v>
      </c>
      <c r="K74" s="40"/>
      <c r="L74" s="40"/>
      <c r="M74" s="40"/>
      <c r="N74" s="11">
        <f t="shared" si="2"/>
        <v>110.32</v>
      </c>
      <c r="O74" s="11">
        <f t="shared" si="3"/>
        <v>1613.48</v>
      </c>
    </row>
    <row r="75" spans="1:15" s="29" customFormat="1" ht="35.25" customHeight="1" x14ac:dyDescent="0.25">
      <c r="A75" s="212"/>
      <c r="B75" s="37" t="s">
        <v>13</v>
      </c>
      <c r="C75" s="37" t="s">
        <v>485</v>
      </c>
      <c r="D75" s="44">
        <v>356</v>
      </c>
      <c r="E75" s="164">
        <v>13</v>
      </c>
      <c r="F75" s="39">
        <f t="shared" si="0"/>
        <v>4628</v>
      </c>
      <c r="G75" s="40"/>
      <c r="H75" s="40"/>
      <c r="I75" s="11">
        <f t="shared" si="1"/>
        <v>4628</v>
      </c>
      <c r="J75" s="39">
        <v>740.48</v>
      </c>
      <c r="K75" s="40"/>
      <c r="L75" s="40"/>
      <c r="M75" s="40"/>
      <c r="N75" s="11">
        <f t="shared" si="2"/>
        <v>740.48</v>
      </c>
      <c r="O75" s="158">
        <f t="shared" si="3"/>
        <v>3887.52</v>
      </c>
    </row>
    <row r="76" spans="1:15" s="29" customFormat="1" ht="35.25" customHeight="1" x14ac:dyDescent="0.25">
      <c r="A76" s="212"/>
      <c r="B76" s="37" t="s">
        <v>15</v>
      </c>
      <c r="C76" s="37" t="s">
        <v>515</v>
      </c>
      <c r="D76" s="44">
        <v>217.2</v>
      </c>
      <c r="E76" s="164">
        <v>13</v>
      </c>
      <c r="F76" s="39">
        <f t="shared" ref="F76:F105" si="4">+D76*E76</f>
        <v>2823.6</v>
      </c>
      <c r="G76" s="40"/>
      <c r="H76" s="40"/>
      <c r="I76" s="11">
        <f t="shared" ref="I76:I105" si="5">+F76+G76+H76</f>
        <v>2823.6</v>
      </c>
      <c r="J76" s="39">
        <v>298.2</v>
      </c>
      <c r="K76" s="40"/>
      <c r="L76" s="40"/>
      <c r="M76" s="40"/>
      <c r="N76" s="11">
        <f t="shared" ref="N76:N105" si="6">+J76+K76+L76+M76</f>
        <v>298.2</v>
      </c>
      <c r="O76" s="11">
        <f t="shared" ref="O76:O105" si="7">+I76-N76</f>
        <v>2525.4</v>
      </c>
    </row>
    <row r="77" spans="1:15" s="29" customFormat="1" ht="35.25" customHeight="1" x14ac:dyDescent="0.25">
      <c r="A77" s="212"/>
      <c r="B77" s="37" t="s">
        <v>130</v>
      </c>
      <c r="C77" s="37" t="s">
        <v>525</v>
      </c>
      <c r="D77" s="44">
        <v>217.2</v>
      </c>
      <c r="E77" s="164">
        <v>13</v>
      </c>
      <c r="F77" s="39">
        <f t="shared" si="4"/>
        <v>2823.6</v>
      </c>
      <c r="G77" s="40"/>
      <c r="H77" s="40"/>
      <c r="I77" s="11">
        <f t="shared" si="5"/>
        <v>2823.6</v>
      </c>
      <c r="J77" s="39">
        <v>203.74</v>
      </c>
      <c r="K77" s="40"/>
      <c r="L77" s="40"/>
      <c r="M77" s="40"/>
      <c r="N77" s="11">
        <f t="shared" si="6"/>
        <v>203.74</v>
      </c>
      <c r="O77" s="11">
        <f t="shared" si="7"/>
        <v>2619.8599999999997</v>
      </c>
    </row>
    <row r="78" spans="1:15" s="29" customFormat="1" ht="35.25" customHeight="1" x14ac:dyDescent="0.25">
      <c r="A78" s="212"/>
      <c r="B78" s="37" t="s">
        <v>627</v>
      </c>
      <c r="C78" s="37" t="s">
        <v>666</v>
      </c>
      <c r="D78" s="44">
        <v>238.7</v>
      </c>
      <c r="E78" s="164">
        <v>10.5</v>
      </c>
      <c r="F78" s="39">
        <f t="shared" si="4"/>
        <v>2506.35</v>
      </c>
      <c r="G78" s="40"/>
      <c r="H78" s="40"/>
      <c r="I78" s="11">
        <f t="shared" si="5"/>
        <v>2506.35</v>
      </c>
      <c r="J78" s="39">
        <v>0</v>
      </c>
      <c r="K78" s="40"/>
      <c r="L78" s="40"/>
      <c r="M78" s="40"/>
      <c r="N78" s="11">
        <f t="shared" si="6"/>
        <v>0</v>
      </c>
      <c r="O78" s="11">
        <f t="shared" si="7"/>
        <v>2506.35</v>
      </c>
    </row>
    <row r="79" spans="1:15" s="29" customFormat="1" ht="35.25" customHeight="1" x14ac:dyDescent="0.25">
      <c r="A79" s="212"/>
      <c r="B79" s="37" t="s">
        <v>628</v>
      </c>
      <c r="C79" s="37" t="s">
        <v>629</v>
      </c>
      <c r="D79" s="44">
        <v>206</v>
      </c>
      <c r="E79" s="164">
        <v>10.5</v>
      </c>
      <c r="F79" s="39">
        <f t="shared" si="4"/>
        <v>2163</v>
      </c>
      <c r="G79" s="40"/>
      <c r="H79" s="40"/>
      <c r="I79" s="11">
        <f t="shared" si="5"/>
        <v>2163</v>
      </c>
      <c r="J79" s="39">
        <v>0</v>
      </c>
      <c r="K79" s="40"/>
      <c r="L79" s="40"/>
      <c r="M79" s="40"/>
      <c r="N79" s="11">
        <f t="shared" si="6"/>
        <v>0</v>
      </c>
      <c r="O79" s="11">
        <f t="shared" si="7"/>
        <v>2163</v>
      </c>
    </row>
    <row r="80" spans="1:15" s="29" customFormat="1" ht="35.25" customHeight="1" x14ac:dyDescent="0.25">
      <c r="A80" s="212"/>
      <c r="B80" s="37" t="s">
        <v>61</v>
      </c>
      <c r="C80" s="37" t="s">
        <v>657</v>
      </c>
      <c r="D80" s="44">
        <v>206</v>
      </c>
      <c r="E80" s="164">
        <v>7</v>
      </c>
      <c r="F80" s="39">
        <f t="shared" si="4"/>
        <v>1442</v>
      </c>
      <c r="G80" s="40"/>
      <c r="H80" s="40"/>
      <c r="I80" s="11">
        <f t="shared" si="5"/>
        <v>1442</v>
      </c>
      <c r="J80" s="39">
        <v>0</v>
      </c>
      <c r="K80" s="40"/>
      <c r="L80" s="40"/>
      <c r="M80" s="40"/>
      <c r="N80" s="11">
        <f t="shared" si="6"/>
        <v>0</v>
      </c>
      <c r="O80" s="11">
        <f t="shared" si="7"/>
        <v>1442</v>
      </c>
    </row>
    <row r="81" spans="1:15" s="29" customFormat="1" ht="35.25" customHeight="1" x14ac:dyDescent="0.25">
      <c r="A81" s="212"/>
      <c r="B81" s="37" t="s">
        <v>502</v>
      </c>
      <c r="C81" s="42"/>
      <c r="D81" s="44">
        <v>235.56</v>
      </c>
      <c r="E81" s="164"/>
      <c r="F81" s="39">
        <f t="shared" si="4"/>
        <v>0</v>
      </c>
      <c r="G81" s="40"/>
      <c r="H81" s="40"/>
      <c r="I81" s="11">
        <f t="shared" si="5"/>
        <v>0</v>
      </c>
      <c r="J81" s="39"/>
      <c r="K81" s="40"/>
      <c r="L81" s="40"/>
      <c r="M81" s="40"/>
      <c r="N81" s="11">
        <f t="shared" si="6"/>
        <v>0</v>
      </c>
      <c r="O81" s="11">
        <f t="shared" si="7"/>
        <v>0</v>
      </c>
    </row>
    <row r="82" spans="1:15" s="29" customFormat="1" ht="35.25" customHeight="1" x14ac:dyDescent="0.25">
      <c r="A82" s="212"/>
      <c r="B82" s="37" t="s">
        <v>550</v>
      </c>
      <c r="C82" s="37" t="s">
        <v>676</v>
      </c>
      <c r="D82" s="44">
        <v>238.7</v>
      </c>
      <c r="E82" s="164">
        <v>8.3000000000000007</v>
      </c>
      <c r="F82" s="39">
        <f t="shared" si="4"/>
        <v>1981.21</v>
      </c>
      <c r="G82" s="40"/>
      <c r="H82" s="40"/>
      <c r="I82" s="11">
        <f t="shared" si="5"/>
        <v>1981.21</v>
      </c>
      <c r="J82" s="39">
        <v>45.1</v>
      </c>
      <c r="K82" s="40"/>
      <c r="L82" s="40"/>
      <c r="M82" s="40"/>
      <c r="N82" s="11">
        <f t="shared" si="6"/>
        <v>45.1</v>
      </c>
      <c r="O82" s="11">
        <f t="shared" si="7"/>
        <v>1936.1100000000001</v>
      </c>
    </row>
    <row r="83" spans="1:15" s="29" customFormat="1" ht="35.25" customHeight="1" x14ac:dyDescent="0.25">
      <c r="A83" s="212"/>
      <c r="B83" s="37" t="s">
        <v>17</v>
      </c>
      <c r="C83" s="37" t="s">
        <v>528</v>
      </c>
      <c r="D83" s="44">
        <v>221</v>
      </c>
      <c r="E83" s="164">
        <v>13</v>
      </c>
      <c r="F83" s="39">
        <f t="shared" si="4"/>
        <v>2873</v>
      </c>
      <c r="G83" s="40"/>
      <c r="H83" s="40"/>
      <c r="I83" s="11">
        <f t="shared" si="5"/>
        <v>2873</v>
      </c>
      <c r="J83" s="39">
        <v>164.33</v>
      </c>
      <c r="K83" s="40"/>
      <c r="L83" s="40"/>
      <c r="M83" s="40"/>
      <c r="N83" s="11">
        <f t="shared" si="6"/>
        <v>164.33</v>
      </c>
      <c r="O83" s="11">
        <f t="shared" si="7"/>
        <v>2708.67</v>
      </c>
    </row>
    <row r="84" spans="1:15" s="29" customFormat="1" ht="35.25" customHeight="1" x14ac:dyDescent="0.25">
      <c r="A84" s="216" t="s">
        <v>486</v>
      </c>
      <c r="B84" s="37" t="s">
        <v>99</v>
      </c>
      <c r="C84" s="46"/>
      <c r="D84" s="44">
        <v>234.1</v>
      </c>
      <c r="E84" s="164"/>
      <c r="F84" s="39">
        <f t="shared" si="4"/>
        <v>0</v>
      </c>
      <c r="G84" s="40"/>
      <c r="H84" s="40"/>
      <c r="I84" s="11">
        <f t="shared" si="5"/>
        <v>0</v>
      </c>
      <c r="J84" s="39"/>
      <c r="K84" s="40"/>
      <c r="L84" s="40"/>
      <c r="M84" s="40"/>
      <c r="N84" s="11">
        <f t="shared" si="6"/>
        <v>0</v>
      </c>
      <c r="O84" s="11">
        <f t="shared" si="7"/>
        <v>0</v>
      </c>
    </row>
    <row r="85" spans="1:15" s="29" customFormat="1" ht="35.25" customHeight="1" x14ac:dyDescent="0.25">
      <c r="A85" s="217"/>
      <c r="B85" s="37" t="s">
        <v>644</v>
      </c>
      <c r="C85" s="45" t="s">
        <v>645</v>
      </c>
      <c r="D85" s="44">
        <v>400</v>
      </c>
      <c r="E85" s="164">
        <v>13</v>
      </c>
      <c r="F85" s="39">
        <f t="shared" si="4"/>
        <v>5200</v>
      </c>
      <c r="G85" s="40"/>
      <c r="H85" s="40"/>
      <c r="I85" s="11">
        <f t="shared" si="5"/>
        <v>5200</v>
      </c>
      <c r="J85" s="39">
        <v>450.04</v>
      </c>
      <c r="K85" s="40"/>
      <c r="L85" s="40"/>
      <c r="M85" s="40"/>
      <c r="N85" s="11">
        <f t="shared" si="6"/>
        <v>450.04</v>
      </c>
      <c r="O85" s="158">
        <f t="shared" si="7"/>
        <v>4749.96</v>
      </c>
    </row>
    <row r="86" spans="1:15" s="29" customFormat="1" ht="35.25" customHeight="1" x14ac:dyDescent="0.25">
      <c r="A86" s="217"/>
      <c r="B86" s="37" t="s">
        <v>642</v>
      </c>
      <c r="C86" s="45"/>
      <c r="D86" s="44">
        <v>206</v>
      </c>
      <c r="E86" s="164"/>
      <c r="F86" s="39">
        <f t="shared" si="4"/>
        <v>0</v>
      </c>
      <c r="G86" s="40"/>
      <c r="H86" s="40"/>
      <c r="I86" s="11">
        <f t="shared" si="5"/>
        <v>0</v>
      </c>
      <c r="J86" s="39"/>
      <c r="K86" s="40"/>
      <c r="L86" s="40"/>
      <c r="M86" s="40"/>
      <c r="N86" s="11">
        <f t="shared" si="6"/>
        <v>0</v>
      </c>
      <c r="O86" s="11">
        <f t="shared" si="7"/>
        <v>0</v>
      </c>
    </row>
    <row r="87" spans="1:15" s="29" customFormat="1" ht="35.25" customHeight="1" x14ac:dyDescent="0.25">
      <c r="A87" s="217"/>
      <c r="B87" s="37" t="s">
        <v>55</v>
      </c>
      <c r="C87" s="46" t="s">
        <v>662</v>
      </c>
      <c r="D87" s="44">
        <v>141.69999999999999</v>
      </c>
      <c r="E87" s="164">
        <v>13</v>
      </c>
      <c r="F87" s="39">
        <f t="shared" si="4"/>
        <v>1842.1</v>
      </c>
      <c r="G87" s="40"/>
      <c r="H87" s="40"/>
      <c r="I87" s="11">
        <f>+F87+G87+H87</f>
        <v>1842.1</v>
      </c>
      <c r="J87" s="39">
        <v>0</v>
      </c>
      <c r="K87" s="40"/>
      <c r="L87" s="40"/>
      <c r="M87" s="40"/>
      <c r="N87" s="11">
        <f t="shared" si="6"/>
        <v>0</v>
      </c>
      <c r="O87" s="11">
        <f t="shared" si="7"/>
        <v>1842.1</v>
      </c>
    </row>
    <row r="88" spans="1:15" s="29" customFormat="1" ht="35.25" customHeight="1" x14ac:dyDescent="0.25">
      <c r="A88" s="217"/>
      <c r="B88" s="37" t="s">
        <v>642</v>
      </c>
      <c r="C88" s="46"/>
      <c r="D88" s="44">
        <v>206</v>
      </c>
      <c r="E88" s="164"/>
      <c r="F88" s="39">
        <f t="shared" si="4"/>
        <v>0</v>
      </c>
      <c r="G88" s="40"/>
      <c r="H88" s="40"/>
      <c r="I88" s="11">
        <f t="shared" si="5"/>
        <v>0</v>
      </c>
      <c r="J88" s="39"/>
      <c r="K88" s="40"/>
      <c r="L88" s="40"/>
      <c r="M88" s="40"/>
      <c r="N88" s="11">
        <f t="shared" si="6"/>
        <v>0</v>
      </c>
      <c r="O88" s="11">
        <f t="shared" si="7"/>
        <v>0</v>
      </c>
    </row>
    <row r="89" spans="1:15" s="29" customFormat="1" ht="35.25" customHeight="1" x14ac:dyDescent="0.25">
      <c r="A89" s="218"/>
      <c r="B89" s="37" t="s">
        <v>655</v>
      </c>
      <c r="C89" s="45"/>
      <c r="D89" s="44">
        <v>413</v>
      </c>
      <c r="E89" s="164"/>
      <c r="F89" s="39">
        <f t="shared" si="4"/>
        <v>0</v>
      </c>
      <c r="G89" s="40"/>
      <c r="H89" s="40"/>
      <c r="I89" s="11">
        <f t="shared" si="5"/>
        <v>0</v>
      </c>
      <c r="J89" s="39"/>
      <c r="K89" s="40"/>
      <c r="L89" s="40"/>
      <c r="M89" s="40"/>
      <c r="N89" s="11">
        <f t="shared" si="6"/>
        <v>0</v>
      </c>
      <c r="O89" s="158">
        <f t="shared" si="7"/>
        <v>0</v>
      </c>
    </row>
    <row r="90" spans="1:15" s="29" customFormat="1" ht="35.25" customHeight="1" x14ac:dyDescent="0.25">
      <c r="A90" s="155"/>
      <c r="B90" s="37" t="s">
        <v>502</v>
      </c>
      <c r="C90" s="46"/>
      <c r="D90" s="44">
        <v>302.10000000000002</v>
      </c>
      <c r="E90" s="164"/>
      <c r="F90" s="39">
        <f t="shared" si="4"/>
        <v>0</v>
      </c>
      <c r="G90" s="40"/>
      <c r="H90" s="40"/>
      <c r="I90" s="11">
        <f t="shared" si="5"/>
        <v>0</v>
      </c>
      <c r="J90" s="39"/>
      <c r="K90" s="40"/>
      <c r="L90" s="40"/>
      <c r="M90" s="40"/>
      <c r="N90" s="11">
        <f t="shared" si="6"/>
        <v>0</v>
      </c>
      <c r="O90" s="11">
        <f t="shared" si="7"/>
        <v>0</v>
      </c>
    </row>
    <row r="91" spans="1:15" s="29" customFormat="1" ht="35.25" customHeight="1" x14ac:dyDescent="0.25">
      <c r="A91" s="51" t="s">
        <v>5</v>
      </c>
      <c r="B91" s="37" t="s">
        <v>61</v>
      </c>
      <c r="C91" s="45" t="s">
        <v>513</v>
      </c>
      <c r="D91" s="44">
        <v>289.14999999999998</v>
      </c>
      <c r="E91" s="164">
        <v>13</v>
      </c>
      <c r="F91" s="39">
        <f t="shared" si="4"/>
        <v>3758.95</v>
      </c>
      <c r="G91" s="40"/>
      <c r="H91" s="40"/>
      <c r="I91" s="11">
        <f t="shared" si="5"/>
        <v>3758.95</v>
      </c>
      <c r="J91" s="39">
        <v>408.97</v>
      </c>
      <c r="K91" s="40"/>
      <c r="L91" s="40"/>
      <c r="M91" s="40"/>
      <c r="N91" s="11">
        <f t="shared" si="6"/>
        <v>408.97</v>
      </c>
      <c r="O91" s="11">
        <f t="shared" si="7"/>
        <v>3349.9799999999996</v>
      </c>
    </row>
    <row r="92" spans="1:15" s="29" customFormat="1" ht="35.25" customHeight="1" x14ac:dyDescent="0.25">
      <c r="A92" s="216" t="s">
        <v>548</v>
      </c>
      <c r="B92" s="45" t="s">
        <v>547</v>
      </c>
      <c r="C92" s="37" t="s">
        <v>546</v>
      </c>
      <c r="D92" s="44">
        <v>289.14999999999998</v>
      </c>
      <c r="E92" s="164">
        <v>13</v>
      </c>
      <c r="F92" s="39">
        <f t="shared" si="4"/>
        <v>3758.95</v>
      </c>
      <c r="G92" s="40"/>
      <c r="H92" s="40"/>
      <c r="I92" s="11">
        <f t="shared" si="5"/>
        <v>3758.95</v>
      </c>
      <c r="J92" s="39">
        <v>116.45</v>
      </c>
      <c r="K92" s="40"/>
      <c r="L92" s="40"/>
      <c r="M92" s="40"/>
      <c r="N92" s="11">
        <f t="shared" si="6"/>
        <v>116.45</v>
      </c>
      <c r="O92" s="158">
        <f t="shared" si="7"/>
        <v>3642.5</v>
      </c>
    </row>
    <row r="93" spans="1:15" s="29" customFormat="1" ht="35.25" customHeight="1" x14ac:dyDescent="0.25">
      <c r="A93" s="218"/>
      <c r="B93" s="45" t="s">
        <v>624</v>
      </c>
      <c r="C93" s="49" t="s">
        <v>625</v>
      </c>
      <c r="D93" s="44">
        <v>92</v>
      </c>
      <c r="E93" s="164">
        <v>10.5</v>
      </c>
      <c r="F93" s="39">
        <f t="shared" si="4"/>
        <v>966</v>
      </c>
      <c r="G93" s="40"/>
      <c r="H93" s="40"/>
      <c r="I93" s="11">
        <f t="shared" si="5"/>
        <v>966</v>
      </c>
      <c r="J93" s="39">
        <v>0</v>
      </c>
      <c r="K93" s="40"/>
      <c r="L93" s="40"/>
      <c r="M93" s="40"/>
      <c r="N93" s="11">
        <f t="shared" si="6"/>
        <v>0</v>
      </c>
      <c r="O93" s="11">
        <f t="shared" si="7"/>
        <v>966</v>
      </c>
    </row>
    <row r="94" spans="1:15" s="29" customFormat="1" ht="35.25" customHeight="1" x14ac:dyDescent="0.25">
      <c r="A94" s="213" t="s">
        <v>638</v>
      </c>
      <c r="B94" s="37" t="s">
        <v>487</v>
      </c>
      <c r="C94" s="45" t="s">
        <v>336</v>
      </c>
      <c r="D94" s="44">
        <v>238.7</v>
      </c>
      <c r="E94" s="164">
        <v>13</v>
      </c>
      <c r="F94" s="39">
        <f t="shared" si="4"/>
        <v>3103.1</v>
      </c>
      <c r="G94" s="40"/>
      <c r="H94" s="40"/>
      <c r="I94" s="11">
        <f t="shared" si="5"/>
        <v>3103.1</v>
      </c>
      <c r="J94" s="39">
        <v>337.62</v>
      </c>
      <c r="K94" s="40"/>
      <c r="L94" s="40"/>
      <c r="M94" s="40"/>
      <c r="N94" s="11">
        <f t="shared" si="6"/>
        <v>337.62</v>
      </c>
      <c r="O94" s="11">
        <f t="shared" si="7"/>
        <v>2765.48</v>
      </c>
    </row>
    <row r="95" spans="1:15" s="29" customFormat="1" ht="35.25" customHeight="1" x14ac:dyDescent="0.25">
      <c r="A95" s="214"/>
      <c r="B95" s="37" t="s">
        <v>545</v>
      </c>
      <c r="C95" s="52" t="s">
        <v>544</v>
      </c>
      <c r="D95" s="44">
        <v>207.8</v>
      </c>
      <c r="E95" s="164">
        <v>13</v>
      </c>
      <c r="F95" s="39">
        <f t="shared" si="4"/>
        <v>2701.4</v>
      </c>
      <c r="G95" s="40"/>
      <c r="H95" s="40"/>
      <c r="I95" s="11">
        <f t="shared" si="5"/>
        <v>2701.4</v>
      </c>
      <c r="J95" s="39">
        <v>1.39</v>
      </c>
      <c r="K95" s="40"/>
      <c r="L95" s="40"/>
      <c r="M95" s="40"/>
      <c r="N95" s="11">
        <f t="shared" si="6"/>
        <v>1.39</v>
      </c>
      <c r="O95" s="11">
        <f t="shared" si="7"/>
        <v>2700.01</v>
      </c>
    </row>
    <row r="96" spans="1:15" s="29" customFormat="1" ht="35.25" customHeight="1" x14ac:dyDescent="0.25">
      <c r="A96" s="214"/>
      <c r="B96" s="37" t="s">
        <v>543</v>
      </c>
      <c r="C96" s="53" t="s">
        <v>497</v>
      </c>
      <c r="D96" s="44">
        <v>448.47</v>
      </c>
      <c r="E96" s="164">
        <v>13</v>
      </c>
      <c r="F96" s="39">
        <f t="shared" si="4"/>
        <v>5830.1100000000006</v>
      </c>
      <c r="G96" s="40"/>
      <c r="H96" s="40"/>
      <c r="I96" s="11">
        <f t="shared" si="5"/>
        <v>5830.1100000000006</v>
      </c>
      <c r="J96" s="39">
        <v>1245.31</v>
      </c>
      <c r="K96" s="40"/>
      <c r="L96" s="40"/>
      <c r="M96" s="40"/>
      <c r="N96" s="11">
        <f t="shared" si="6"/>
        <v>1245.31</v>
      </c>
      <c r="O96" s="158">
        <f t="shared" si="7"/>
        <v>4584.8000000000011</v>
      </c>
    </row>
    <row r="97" spans="1:15" s="29" customFormat="1" ht="35.25" customHeight="1" x14ac:dyDescent="0.25">
      <c r="A97" s="214"/>
      <c r="B97" s="37" t="s">
        <v>542</v>
      </c>
      <c r="C97" s="37" t="s">
        <v>537</v>
      </c>
      <c r="D97" s="44">
        <v>400</v>
      </c>
      <c r="E97" s="164">
        <v>13</v>
      </c>
      <c r="F97" s="39">
        <f t="shared" si="4"/>
        <v>5200</v>
      </c>
      <c r="G97" s="40"/>
      <c r="H97" s="40"/>
      <c r="I97" s="11">
        <f t="shared" si="5"/>
        <v>5200</v>
      </c>
      <c r="J97" s="39">
        <v>450.04</v>
      </c>
      <c r="K97" s="40"/>
      <c r="L97" s="40"/>
      <c r="M97" s="40"/>
      <c r="N97" s="11">
        <f t="shared" si="6"/>
        <v>450.04</v>
      </c>
      <c r="O97" s="158">
        <f t="shared" si="7"/>
        <v>4749.96</v>
      </c>
    </row>
    <row r="98" spans="1:15" s="29" customFormat="1" ht="35.25" customHeight="1" x14ac:dyDescent="0.25">
      <c r="A98" s="214"/>
      <c r="B98" s="37" t="s">
        <v>541</v>
      </c>
      <c r="C98" s="53" t="s">
        <v>159</v>
      </c>
      <c r="D98" s="44">
        <v>252.8</v>
      </c>
      <c r="E98" s="164">
        <v>13</v>
      </c>
      <c r="F98" s="39">
        <f t="shared" si="4"/>
        <v>3286.4</v>
      </c>
      <c r="G98" s="40"/>
      <c r="H98" s="40"/>
      <c r="I98" s="11">
        <f t="shared" si="5"/>
        <v>3286.4</v>
      </c>
      <c r="J98" s="39">
        <v>65.040000000000006</v>
      </c>
      <c r="K98" s="40"/>
      <c r="L98" s="40"/>
      <c r="M98" s="40"/>
      <c r="N98" s="11">
        <f t="shared" si="6"/>
        <v>65.040000000000006</v>
      </c>
      <c r="O98" s="11">
        <f t="shared" si="7"/>
        <v>3221.36</v>
      </c>
    </row>
    <row r="99" spans="1:15" s="29" customFormat="1" ht="35.25" customHeight="1" x14ac:dyDescent="0.25">
      <c r="A99" s="214"/>
      <c r="B99" s="37" t="s">
        <v>376</v>
      </c>
      <c r="C99" s="53" t="s">
        <v>540</v>
      </c>
      <c r="D99" s="44">
        <v>132.6</v>
      </c>
      <c r="E99" s="164">
        <v>13</v>
      </c>
      <c r="F99" s="39">
        <f t="shared" si="4"/>
        <v>1723.8</v>
      </c>
      <c r="G99" s="40"/>
      <c r="H99" s="40"/>
      <c r="I99" s="11">
        <f t="shared" si="5"/>
        <v>1723.8</v>
      </c>
      <c r="J99" s="39">
        <v>0</v>
      </c>
      <c r="K99" s="40"/>
      <c r="L99" s="40"/>
      <c r="M99" s="40"/>
      <c r="N99" s="11">
        <f t="shared" si="6"/>
        <v>0</v>
      </c>
      <c r="O99" s="11">
        <f t="shared" si="7"/>
        <v>1723.8</v>
      </c>
    </row>
    <row r="100" spans="1:15" s="29" customFormat="1" ht="35.25" customHeight="1" x14ac:dyDescent="0.25">
      <c r="A100" s="214"/>
      <c r="B100" s="37" t="s">
        <v>24</v>
      </c>
      <c r="C100" s="37" t="s">
        <v>641</v>
      </c>
      <c r="D100" s="44">
        <v>370</v>
      </c>
      <c r="E100" s="164">
        <v>10.5</v>
      </c>
      <c r="F100" s="39">
        <f t="shared" si="4"/>
        <v>3885</v>
      </c>
      <c r="G100" s="40"/>
      <c r="H100" s="40"/>
      <c r="I100" s="11">
        <f t="shared" si="5"/>
        <v>3885</v>
      </c>
      <c r="J100" s="39">
        <v>196.69</v>
      </c>
      <c r="K100" s="40"/>
      <c r="L100" s="40"/>
      <c r="M100" s="40"/>
      <c r="N100" s="11">
        <f t="shared" si="6"/>
        <v>196.69</v>
      </c>
      <c r="O100" s="158">
        <f t="shared" si="7"/>
        <v>3688.31</v>
      </c>
    </row>
    <row r="101" spans="1:15" s="29" customFormat="1" ht="35.25" customHeight="1" x14ac:dyDescent="0.25">
      <c r="A101" s="214"/>
      <c r="B101" s="37" t="s">
        <v>639</v>
      </c>
      <c r="C101" s="37" t="s">
        <v>640</v>
      </c>
      <c r="D101" s="44">
        <v>141.5</v>
      </c>
      <c r="E101" s="164">
        <v>10.5</v>
      </c>
      <c r="F101" s="39">
        <f t="shared" si="4"/>
        <v>1485.75</v>
      </c>
      <c r="G101" s="40"/>
      <c r="H101" s="40"/>
      <c r="I101" s="11">
        <f t="shared" si="5"/>
        <v>1485.75</v>
      </c>
      <c r="J101" s="39">
        <v>0</v>
      </c>
      <c r="K101" s="40"/>
      <c r="L101" s="40"/>
      <c r="M101" s="40"/>
      <c r="N101" s="11">
        <f t="shared" si="6"/>
        <v>0</v>
      </c>
      <c r="O101" s="11">
        <f t="shared" si="7"/>
        <v>1485.75</v>
      </c>
    </row>
    <row r="102" spans="1:15" s="29" customFormat="1" ht="35.25" customHeight="1" x14ac:dyDescent="0.25">
      <c r="A102" s="214"/>
      <c r="B102" s="37" t="s">
        <v>621</v>
      </c>
      <c r="C102" s="37" t="s">
        <v>620</v>
      </c>
      <c r="D102" s="44">
        <v>256</v>
      </c>
      <c r="E102" s="164">
        <v>10.5</v>
      </c>
      <c r="F102" s="39">
        <f>+D102*E102</f>
        <v>2688</v>
      </c>
      <c r="G102" s="40"/>
      <c r="H102" s="40"/>
      <c r="I102" s="11">
        <f>+F102+G102+H102</f>
        <v>2688</v>
      </c>
      <c r="J102" s="39">
        <v>0</v>
      </c>
      <c r="K102" s="40"/>
      <c r="L102" s="40"/>
      <c r="M102" s="40"/>
      <c r="N102" s="11">
        <f>+J102+K102+L102+M102</f>
        <v>0</v>
      </c>
      <c r="O102" s="11">
        <f>+I102-N102</f>
        <v>2688</v>
      </c>
    </row>
    <row r="103" spans="1:15" s="29" customFormat="1" ht="35.25" customHeight="1" x14ac:dyDescent="0.25">
      <c r="A103" s="214"/>
      <c r="B103" s="37" t="s">
        <v>677</v>
      </c>
      <c r="C103" s="167" t="s">
        <v>678</v>
      </c>
      <c r="D103" s="44">
        <v>166.6</v>
      </c>
      <c r="E103" s="164">
        <v>4.0999999999999996</v>
      </c>
      <c r="F103" s="39">
        <f>+D103*E103</f>
        <v>683.06</v>
      </c>
      <c r="G103" s="40"/>
      <c r="H103" s="40"/>
      <c r="I103" s="11">
        <f>+F103+G103+H103</f>
        <v>683.06</v>
      </c>
      <c r="J103" s="39"/>
      <c r="K103" s="40"/>
      <c r="L103" s="40"/>
      <c r="M103" s="40"/>
      <c r="N103" s="11">
        <f>+J103+K103+L103+M103</f>
        <v>0</v>
      </c>
      <c r="O103" s="11">
        <f>+I103-N103</f>
        <v>683.06</v>
      </c>
    </row>
    <row r="104" spans="1:15" s="29" customFormat="1" ht="35.25" customHeight="1" x14ac:dyDescent="0.25">
      <c r="A104" s="214"/>
      <c r="B104" s="37" t="s">
        <v>679</v>
      </c>
      <c r="C104" s="167" t="s">
        <v>680</v>
      </c>
      <c r="D104" s="44">
        <v>335</v>
      </c>
      <c r="E104" s="164">
        <v>4.0999999999999996</v>
      </c>
      <c r="F104" s="39">
        <f>+D104*E104</f>
        <v>1373.4999999999998</v>
      </c>
      <c r="G104" s="40"/>
      <c r="H104" s="40"/>
      <c r="I104" s="11">
        <f>+F104+G104+H104</f>
        <v>1373.4999999999998</v>
      </c>
      <c r="J104" s="39"/>
      <c r="K104" s="40"/>
      <c r="L104" s="40"/>
      <c r="M104" s="40"/>
      <c r="N104" s="11">
        <f>+J104+K104+L104+M104</f>
        <v>0</v>
      </c>
      <c r="O104" s="11">
        <f>+I104-N104</f>
        <v>1373.4999999999998</v>
      </c>
    </row>
    <row r="105" spans="1:15" s="29" customFormat="1" ht="35.25" customHeight="1" x14ac:dyDescent="0.25">
      <c r="A105" s="215"/>
      <c r="B105" s="37" t="s">
        <v>502</v>
      </c>
      <c r="C105" s="54" t="s">
        <v>504</v>
      </c>
      <c r="D105" s="44">
        <v>226.8</v>
      </c>
      <c r="E105" s="164">
        <v>13</v>
      </c>
      <c r="F105" s="39">
        <f t="shared" si="4"/>
        <v>2948.4</v>
      </c>
      <c r="G105" s="40"/>
      <c r="H105" s="40"/>
      <c r="I105" s="11">
        <f t="shared" si="5"/>
        <v>2948.4</v>
      </c>
      <c r="J105" s="39">
        <v>320.79000000000002</v>
      </c>
      <c r="K105" s="40"/>
      <c r="L105" s="40"/>
      <c r="M105" s="40"/>
      <c r="N105" s="11">
        <f t="shared" si="6"/>
        <v>320.79000000000002</v>
      </c>
      <c r="O105" s="11">
        <f t="shared" si="7"/>
        <v>2627.61</v>
      </c>
    </row>
    <row r="106" spans="1:15" s="29" customFormat="1" ht="35.25" customHeight="1" x14ac:dyDescent="0.25">
      <c r="A106" s="209" t="s">
        <v>52</v>
      </c>
      <c r="B106" s="210"/>
      <c r="C106" s="210"/>
      <c r="D106" s="210"/>
      <c r="E106" s="211"/>
      <c r="F106" s="12">
        <f>SUM(F4:F105)</f>
        <v>271638.19</v>
      </c>
      <c r="G106" s="12">
        <f t="shared" ref="G106:M106" si="8">SUM(G4:G105)</f>
        <v>0</v>
      </c>
      <c r="H106" s="12">
        <f t="shared" si="8"/>
        <v>0</v>
      </c>
      <c r="I106" s="12">
        <f t="shared" si="8"/>
        <v>271638.19</v>
      </c>
      <c r="J106" s="55">
        <f t="shared" si="8"/>
        <v>23386.270000000004</v>
      </c>
      <c r="K106" s="12">
        <f>SUM(K4:K105)</f>
        <v>0</v>
      </c>
      <c r="L106" s="12">
        <f t="shared" si="8"/>
        <v>0</v>
      </c>
      <c r="M106" s="12">
        <f t="shared" si="8"/>
        <v>0</v>
      </c>
      <c r="N106" s="12">
        <f>SUM(N4:N105)</f>
        <v>23386.270000000004</v>
      </c>
      <c r="O106" s="12">
        <f>SUM(O4:O105)</f>
        <v>248251.91999999993</v>
      </c>
    </row>
    <row r="107" spans="1:15" ht="73.5" customHeight="1" x14ac:dyDescent="0.25">
      <c r="B107" s="2"/>
      <c r="D107" s="2"/>
      <c r="E107" s="165"/>
      <c r="F107" s="2"/>
      <c r="G107" s="57"/>
      <c r="H107" s="2"/>
      <c r="I107" s="13"/>
      <c r="J107" s="6"/>
      <c r="K107" s="2"/>
      <c r="L107" s="2"/>
      <c r="M107" s="2"/>
      <c r="N107" s="13"/>
      <c r="O107" s="13"/>
    </row>
    <row r="108" spans="1:15" ht="73.5" customHeight="1" x14ac:dyDescent="0.25">
      <c r="B108" s="2"/>
      <c r="D108" s="2"/>
      <c r="E108" s="165"/>
      <c r="F108" s="2"/>
      <c r="G108" s="57"/>
      <c r="H108" s="2"/>
      <c r="I108" s="2"/>
      <c r="J108" s="6"/>
      <c r="K108" s="2"/>
      <c r="L108" s="2"/>
      <c r="M108" s="2"/>
      <c r="N108" s="2"/>
      <c r="O108" s="2"/>
    </row>
    <row r="109" spans="1:15" ht="73.5" customHeight="1" x14ac:dyDescent="0.25">
      <c r="B109" s="2"/>
      <c r="D109" s="2"/>
      <c r="E109" s="165"/>
      <c r="F109" s="2"/>
      <c r="G109" s="57"/>
      <c r="H109" s="2"/>
      <c r="I109" s="2"/>
      <c r="J109" s="6"/>
      <c r="K109" s="2"/>
      <c r="L109" s="2"/>
      <c r="M109" s="2"/>
      <c r="N109" s="2"/>
      <c r="O109" s="2"/>
    </row>
    <row r="110" spans="1:15" ht="73.5" customHeight="1" x14ac:dyDescent="0.25">
      <c r="B110" s="2"/>
      <c r="D110" s="2"/>
      <c r="E110" s="165"/>
      <c r="F110" s="2"/>
      <c r="G110" s="57"/>
      <c r="H110" s="2"/>
      <c r="I110" s="2"/>
      <c r="J110" s="6"/>
      <c r="K110" s="2"/>
      <c r="L110" s="2"/>
      <c r="M110" s="2"/>
      <c r="N110" s="2"/>
      <c r="O110" s="2"/>
    </row>
    <row r="111" spans="1:15" ht="73.5" customHeight="1" x14ac:dyDescent="0.25">
      <c r="B111" s="2"/>
      <c r="D111" s="2"/>
      <c r="E111" s="165"/>
      <c r="F111" s="2"/>
      <c r="G111" s="2"/>
      <c r="H111" s="2"/>
      <c r="I111" s="2"/>
      <c r="J111" s="6"/>
      <c r="K111" s="2"/>
      <c r="L111" s="2"/>
      <c r="M111" s="2"/>
      <c r="N111" s="2"/>
      <c r="O111" s="2"/>
    </row>
    <row r="112" spans="1:15" ht="73.5" customHeight="1" x14ac:dyDescent="0.25">
      <c r="B112" s="2"/>
      <c r="D112" s="2"/>
      <c r="E112" s="165"/>
      <c r="F112" s="2"/>
      <c r="G112" s="2"/>
      <c r="H112" s="2"/>
      <c r="I112" s="2"/>
      <c r="J112" s="6"/>
      <c r="K112" s="2"/>
      <c r="L112" s="2"/>
      <c r="M112" s="2"/>
      <c r="N112" s="2"/>
      <c r="O112" s="2"/>
    </row>
    <row r="113" spans="2:15" ht="73.5" customHeight="1" x14ac:dyDescent="0.25">
      <c r="B113" s="2"/>
      <c r="D113" s="2"/>
      <c r="E113" s="165"/>
      <c r="F113" s="2"/>
      <c r="G113" s="2"/>
      <c r="H113" s="2"/>
      <c r="I113" s="2"/>
      <c r="J113" s="6"/>
      <c r="K113" s="2"/>
      <c r="L113" s="2"/>
      <c r="M113" s="2"/>
      <c r="N113" s="2"/>
      <c r="O113" s="2"/>
    </row>
    <row r="114" spans="2:15" ht="73.5" customHeight="1" x14ac:dyDescent="0.25">
      <c r="B114" s="2"/>
      <c r="D114" s="2"/>
      <c r="E114" s="165"/>
      <c r="F114" s="2"/>
      <c r="G114" s="2"/>
      <c r="H114" s="2"/>
      <c r="I114" s="2"/>
      <c r="J114" s="6"/>
      <c r="K114" s="2"/>
      <c r="L114" s="2"/>
      <c r="M114" s="2"/>
      <c r="N114" s="2"/>
      <c r="O114" s="2"/>
    </row>
    <row r="115" spans="2:15" ht="73.5" customHeight="1" x14ac:dyDescent="0.25">
      <c r="B115" s="2"/>
      <c r="D115" s="2"/>
      <c r="E115" s="165"/>
      <c r="F115" s="2"/>
      <c r="G115" s="2"/>
      <c r="H115" s="2"/>
      <c r="I115" s="2"/>
      <c r="J115" s="6"/>
      <c r="K115" s="2"/>
      <c r="L115" s="2"/>
      <c r="M115" s="2"/>
      <c r="N115" s="2"/>
      <c r="O115" s="2"/>
    </row>
    <row r="116" spans="2:15" ht="73.5" customHeight="1" x14ac:dyDescent="0.25">
      <c r="B116" s="2"/>
      <c r="D116" s="2"/>
      <c r="E116" s="165"/>
      <c r="F116" s="2"/>
      <c r="G116" s="2"/>
      <c r="H116" s="2"/>
      <c r="I116" s="2"/>
      <c r="J116" s="6"/>
      <c r="K116" s="2"/>
      <c r="L116" s="2"/>
      <c r="M116" s="2"/>
      <c r="N116" s="2"/>
      <c r="O116" s="2"/>
    </row>
  </sheetData>
  <mergeCells count="14">
    <mergeCell ref="A4:A26"/>
    <mergeCell ref="A27:A38"/>
    <mergeCell ref="A41:A42"/>
    <mergeCell ref="A1:O1"/>
    <mergeCell ref="D2:I2"/>
    <mergeCell ref="J2:N2"/>
    <mergeCell ref="A2:C2"/>
    <mergeCell ref="A106:E106"/>
    <mergeCell ref="A62:A83"/>
    <mergeCell ref="A43:A53"/>
    <mergeCell ref="A54:A61"/>
    <mergeCell ref="A92:A93"/>
    <mergeCell ref="A94:A105"/>
    <mergeCell ref="A84:A89"/>
  </mergeCells>
  <pageMargins left="0.25" right="0.25" top="0.75" bottom="0.75" header="0.3" footer="0.3"/>
  <pageSetup scale="50" fitToHeight="0" orientation="landscape" horizontalDpi="300" verticalDpi="300" r:id="rId1"/>
  <headerFooter>
    <oddHeader>&amp;C&amp;"Arial,Negrita"&amp;22MUNICIPIO DE TECALITLAN JALISCO
PORTAL VICTORIA NO.9      RFC:MTE871101HLA     TEL:371-41-8-01-69
AGUINALDO PERSONAL  EVENTUAL DEL 01 DE OCTUBRE AL 31 DE DICIEMBRE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2023-09-22T18:19:29Z</cp:lastPrinted>
  <dcterms:created xsi:type="dcterms:W3CDTF">2018-12-24T16:10:45Z</dcterms:created>
  <dcterms:modified xsi:type="dcterms:W3CDTF">2023-09-22T18:20:24Z</dcterms:modified>
</cp:coreProperties>
</file>