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1\"/>
    </mc:Choice>
  </mc:AlternateContent>
  <xr:revisionPtr revIDLastSave="0" documentId="13_ncr:1_{871C090A-8085-4DC7-8368-5FCAA5E148D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GENERAL" sheetId="1" r:id="rId1"/>
    <sheet name="EVENTUAL" sheetId="8" r:id="rId2"/>
    <sheet name="SegPubPrevMpal" sheetId="5" r:id="rId3"/>
  </sheets>
  <externalReferences>
    <externalReference r:id="rId4"/>
  </externalReferences>
  <definedNames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M52" i="5" l="1"/>
  <c r="K52" i="5"/>
  <c r="J52" i="5"/>
  <c r="H52" i="5"/>
  <c r="G52" i="5"/>
  <c r="N51" i="5"/>
  <c r="F51" i="5"/>
  <c r="I51" i="5" s="1"/>
  <c r="N50" i="5"/>
  <c r="O50" i="5" s="1"/>
  <c r="F50" i="5"/>
  <c r="N49" i="5"/>
  <c r="F49" i="5"/>
  <c r="I49" i="5" s="1"/>
  <c r="O49" i="5" s="1"/>
  <c r="N48" i="5"/>
  <c r="F48" i="5"/>
  <c r="I48" i="5" s="1"/>
  <c r="O48" i="5" s="1"/>
  <c r="N47" i="5"/>
  <c r="F47" i="5"/>
  <c r="I47" i="5" s="1"/>
  <c r="N46" i="5"/>
  <c r="F46" i="5"/>
  <c r="I46" i="5" s="1"/>
  <c r="O46" i="5" s="1"/>
  <c r="N45" i="5"/>
  <c r="F45" i="5"/>
  <c r="I45" i="5" s="1"/>
  <c r="O45" i="5" s="1"/>
  <c r="N44" i="5"/>
  <c r="I44" i="5"/>
  <c r="O44" i="5" s="1"/>
  <c r="F44" i="5"/>
  <c r="N43" i="5"/>
  <c r="F43" i="5"/>
  <c r="I43" i="5" s="1"/>
  <c r="O43" i="5" s="1"/>
  <c r="N42" i="5"/>
  <c r="F42" i="5"/>
  <c r="I42" i="5" s="1"/>
  <c r="O42" i="5" s="1"/>
  <c r="N41" i="5"/>
  <c r="F41" i="5"/>
  <c r="I41" i="5" s="1"/>
  <c r="O41" i="5" s="1"/>
  <c r="N40" i="5"/>
  <c r="F40" i="5"/>
  <c r="I40" i="5" s="1"/>
  <c r="O40" i="5" s="1"/>
  <c r="N39" i="5"/>
  <c r="F39" i="5"/>
  <c r="I39" i="5" s="1"/>
  <c r="N38" i="5"/>
  <c r="F38" i="5"/>
  <c r="I38" i="5" s="1"/>
  <c r="O38" i="5" s="1"/>
  <c r="N37" i="5"/>
  <c r="F37" i="5"/>
  <c r="I37" i="5" s="1"/>
  <c r="N36" i="5"/>
  <c r="I36" i="5"/>
  <c r="O36" i="5" s="1"/>
  <c r="F36" i="5"/>
  <c r="N35" i="5"/>
  <c r="F35" i="5"/>
  <c r="I35" i="5" s="1"/>
  <c r="O35" i="5" s="1"/>
  <c r="N34" i="5"/>
  <c r="I34" i="5"/>
  <c r="F34" i="5"/>
  <c r="F33" i="5"/>
  <c r="L33" i="5" s="1"/>
  <c r="N33" i="5" s="1"/>
  <c r="N32" i="5"/>
  <c r="F32" i="5"/>
  <c r="I32" i="5" s="1"/>
  <c r="N31" i="5"/>
  <c r="F31" i="5"/>
  <c r="I31" i="5" s="1"/>
  <c r="N30" i="5"/>
  <c r="F30" i="5"/>
  <c r="I30" i="5" s="1"/>
  <c r="N29" i="5"/>
  <c r="F29" i="5"/>
  <c r="I29" i="5" s="1"/>
  <c r="N28" i="5"/>
  <c r="F28" i="5"/>
  <c r="I28" i="5" s="1"/>
  <c r="N27" i="5"/>
  <c r="F27" i="5"/>
  <c r="I27" i="5" s="1"/>
  <c r="N26" i="5"/>
  <c r="I26" i="5"/>
  <c r="F26" i="5"/>
  <c r="N25" i="5"/>
  <c r="F25" i="5"/>
  <c r="I25" i="5" s="1"/>
  <c r="N24" i="5"/>
  <c r="I24" i="5"/>
  <c r="F24" i="5"/>
  <c r="N23" i="5"/>
  <c r="F23" i="5"/>
  <c r="I23" i="5" s="1"/>
  <c r="N22" i="5"/>
  <c r="F22" i="5"/>
  <c r="I22" i="5" s="1"/>
  <c r="N21" i="5"/>
  <c r="F21" i="5"/>
  <c r="I21" i="5" s="1"/>
  <c r="N20" i="5"/>
  <c r="F20" i="5"/>
  <c r="I20" i="5" s="1"/>
  <c r="N19" i="5"/>
  <c r="F19" i="5"/>
  <c r="I19" i="5" s="1"/>
  <c r="N18" i="5"/>
  <c r="I18" i="5"/>
  <c r="F18" i="5"/>
  <c r="N17" i="5"/>
  <c r="F17" i="5"/>
  <c r="I17" i="5" s="1"/>
  <c r="N16" i="5"/>
  <c r="F16" i="5"/>
  <c r="I16" i="5" s="1"/>
  <c r="N15" i="5"/>
  <c r="F15" i="5"/>
  <c r="I15" i="5" s="1"/>
  <c r="N14" i="5"/>
  <c r="F14" i="5"/>
  <c r="I14" i="5" s="1"/>
  <c r="N13" i="5"/>
  <c r="F13" i="5"/>
  <c r="I13" i="5" s="1"/>
  <c r="N12" i="5"/>
  <c r="F12" i="5"/>
  <c r="I12" i="5" s="1"/>
  <c r="N11" i="5"/>
  <c r="F11" i="5"/>
  <c r="I11" i="5" s="1"/>
  <c r="N10" i="5"/>
  <c r="I10" i="5"/>
  <c r="F10" i="5"/>
  <c r="N9" i="5"/>
  <c r="F9" i="5"/>
  <c r="I9" i="5" s="1"/>
  <c r="N8" i="5"/>
  <c r="I8" i="5"/>
  <c r="F8" i="5"/>
  <c r="N7" i="5"/>
  <c r="F7" i="5"/>
  <c r="I7" i="5" s="1"/>
  <c r="N6" i="5"/>
  <c r="F6" i="5"/>
  <c r="I6" i="5" s="1"/>
  <c r="N5" i="5"/>
  <c r="F5" i="5"/>
  <c r="I5" i="5" s="1"/>
  <c r="N4" i="5"/>
  <c r="F4" i="5"/>
  <c r="I4" i="5" s="1"/>
  <c r="O34" i="5" l="1"/>
  <c r="O47" i="5"/>
  <c r="O39" i="5"/>
  <c r="O37" i="5"/>
  <c r="O11" i="5"/>
  <c r="O15" i="5"/>
  <c r="O19" i="5"/>
  <c r="O23" i="5"/>
  <c r="O27" i="5"/>
  <c r="O31" i="5"/>
  <c r="F52" i="5"/>
  <c r="O6" i="5"/>
  <c r="O10" i="5"/>
  <c r="O14" i="5"/>
  <c r="O18" i="5"/>
  <c r="O22" i="5"/>
  <c r="O26" i="5"/>
  <c r="O30" i="5"/>
  <c r="I33" i="5"/>
  <c r="O33" i="5" s="1"/>
  <c r="O51" i="5"/>
  <c r="O7" i="5"/>
  <c r="O5" i="5"/>
  <c r="O13" i="5"/>
  <c r="O21" i="5"/>
  <c r="O29" i="5"/>
  <c r="O9" i="5"/>
  <c r="O17" i="5"/>
  <c r="O25" i="5"/>
  <c r="N52" i="5"/>
  <c r="O8" i="5"/>
  <c r="O12" i="5"/>
  <c r="O16" i="5"/>
  <c r="O20" i="5"/>
  <c r="O24" i="5"/>
  <c r="O28" i="5"/>
  <c r="O32" i="5"/>
  <c r="O4" i="5"/>
  <c r="L52" i="5"/>
  <c r="N82" i="8"/>
  <c r="F82" i="8"/>
  <c r="I82" i="8" s="1"/>
  <c r="I52" i="5" l="1"/>
  <c r="O52" i="5" s="1"/>
  <c r="O82" i="8"/>
  <c r="F295" i="1"/>
  <c r="K97" i="8"/>
  <c r="N80" i="8"/>
  <c r="N81" i="8"/>
  <c r="F80" i="8"/>
  <c r="I80" i="8" s="1"/>
  <c r="N34" i="8"/>
  <c r="F34" i="8"/>
  <c r="I34" i="8" s="1"/>
  <c r="N36" i="8"/>
  <c r="F36" i="8"/>
  <c r="I36" i="8" s="1"/>
  <c r="O34" i="8" l="1"/>
  <c r="O36" i="8"/>
  <c r="O80" i="8"/>
  <c r="N78" i="8" l="1"/>
  <c r="N51" i="8"/>
  <c r="N50" i="8"/>
  <c r="N40" i="8"/>
  <c r="N95" i="8" l="1"/>
  <c r="F95" i="8"/>
  <c r="I95" i="8" s="1"/>
  <c r="F78" i="8"/>
  <c r="I78" i="8" s="1"/>
  <c r="O78" i="8" s="1"/>
  <c r="F40" i="8"/>
  <c r="I40" i="8" s="1"/>
  <c r="O40" i="8" s="1"/>
  <c r="N85" i="8"/>
  <c r="F81" i="8"/>
  <c r="I81" i="8" s="1"/>
  <c r="O81" i="8" s="1"/>
  <c r="N79" i="8"/>
  <c r="N74" i="8"/>
  <c r="N75" i="8"/>
  <c r="F79" i="8"/>
  <c r="I79" i="8" s="1"/>
  <c r="F77" i="8"/>
  <c r="I77" i="8" s="1"/>
  <c r="N77" i="8"/>
  <c r="N93" i="8"/>
  <c r="F93" i="8"/>
  <c r="I93" i="8" s="1"/>
  <c r="N92" i="8"/>
  <c r="F92" i="8"/>
  <c r="I92" i="8" s="1"/>
  <c r="O79" i="8" l="1"/>
  <c r="O95" i="8"/>
  <c r="O77" i="8"/>
  <c r="O93" i="8"/>
  <c r="O92" i="8"/>
  <c r="F37" i="8"/>
  <c r="I37" i="8" s="1"/>
  <c r="N31" i="8"/>
  <c r="N32" i="8"/>
  <c r="N33" i="8"/>
  <c r="N35" i="8"/>
  <c r="N37" i="8"/>
  <c r="F35" i="8"/>
  <c r="I35" i="8" s="1"/>
  <c r="F33" i="8"/>
  <c r="I33" i="8" s="1"/>
  <c r="F32" i="8"/>
  <c r="I32" i="8" s="1"/>
  <c r="F31" i="8"/>
  <c r="I31" i="8" s="1"/>
  <c r="O31" i="8" s="1"/>
  <c r="F75" i="8"/>
  <c r="I75" i="8" s="1"/>
  <c r="O75" i="8" s="1"/>
  <c r="F74" i="8"/>
  <c r="I74" i="8" s="1"/>
  <c r="O74" i="8" s="1"/>
  <c r="F85" i="8"/>
  <c r="I85" i="8" s="1"/>
  <c r="O85" i="8" s="1"/>
  <c r="F50" i="8"/>
  <c r="I50" i="8" s="1"/>
  <c r="O50" i="8" s="1"/>
  <c r="F51" i="8"/>
  <c r="I51" i="8" s="1"/>
  <c r="O51" i="8" s="1"/>
  <c r="F94" i="8"/>
  <c r="I94" i="8" s="1"/>
  <c r="N94" i="8"/>
  <c r="O35" i="8" l="1"/>
  <c r="O33" i="8"/>
  <c r="O37" i="8"/>
  <c r="O32" i="8"/>
  <c r="O94" i="8"/>
  <c r="N49" i="8" l="1"/>
  <c r="F49" i="8"/>
  <c r="I49" i="8" s="1"/>
  <c r="O49" i="8" l="1"/>
  <c r="N12" i="8" l="1"/>
  <c r="F12" i="8"/>
  <c r="I12" i="8" s="1"/>
  <c r="F231" i="1"/>
  <c r="O12" i="8" l="1"/>
  <c r="N36" i="1"/>
  <c r="G274" i="1"/>
  <c r="J274" i="1"/>
  <c r="K274" i="1"/>
  <c r="K301" i="1"/>
  <c r="N300" i="1"/>
  <c r="N299" i="1"/>
  <c r="N298" i="1"/>
  <c r="N5" i="8"/>
  <c r="N6" i="8"/>
  <c r="N7" i="8"/>
  <c r="N8" i="8"/>
  <c r="N9" i="8"/>
  <c r="N10" i="8"/>
  <c r="N11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8" i="8"/>
  <c r="N39" i="8"/>
  <c r="N41" i="8"/>
  <c r="N42" i="8"/>
  <c r="N43" i="8"/>
  <c r="N44" i="8"/>
  <c r="N45" i="8"/>
  <c r="N46" i="8"/>
  <c r="N47" i="8"/>
  <c r="N48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6" i="8"/>
  <c r="N83" i="8"/>
  <c r="N84" i="8"/>
  <c r="N86" i="8"/>
  <c r="N87" i="8"/>
  <c r="N88" i="8"/>
  <c r="N89" i="8"/>
  <c r="N90" i="8"/>
  <c r="N91" i="8"/>
  <c r="N96" i="8"/>
  <c r="N4" i="8"/>
  <c r="F230" i="1"/>
  <c r="F253" i="1"/>
  <c r="F189" i="1"/>
  <c r="F188" i="1"/>
  <c r="N97" i="8" l="1"/>
  <c r="N150" i="1"/>
  <c r="F300" i="1"/>
  <c r="F299" i="1"/>
  <c r="F5" i="8"/>
  <c r="I5" i="8" s="1"/>
  <c r="O5" i="8" s="1"/>
  <c r="F6" i="8"/>
  <c r="I6" i="8" s="1"/>
  <c r="O6" i="8" s="1"/>
  <c r="F7" i="8"/>
  <c r="I7" i="8" s="1"/>
  <c r="O7" i="8" s="1"/>
  <c r="F8" i="8"/>
  <c r="I8" i="8" s="1"/>
  <c r="O8" i="8" s="1"/>
  <c r="F9" i="8"/>
  <c r="I9" i="8" s="1"/>
  <c r="O9" i="8" s="1"/>
  <c r="F10" i="8"/>
  <c r="I10" i="8" s="1"/>
  <c r="O10" i="8" s="1"/>
  <c r="F11" i="8"/>
  <c r="I11" i="8" s="1"/>
  <c r="O11" i="8" s="1"/>
  <c r="F13" i="8"/>
  <c r="I13" i="8" s="1"/>
  <c r="O13" i="8" s="1"/>
  <c r="F14" i="8"/>
  <c r="I14" i="8" s="1"/>
  <c r="O14" i="8" s="1"/>
  <c r="F15" i="8"/>
  <c r="I15" i="8" s="1"/>
  <c r="O15" i="8" s="1"/>
  <c r="F16" i="8"/>
  <c r="I16" i="8" s="1"/>
  <c r="O16" i="8" s="1"/>
  <c r="F17" i="8"/>
  <c r="I17" i="8" s="1"/>
  <c r="O17" i="8" s="1"/>
  <c r="F18" i="8"/>
  <c r="I18" i="8" s="1"/>
  <c r="O18" i="8" s="1"/>
  <c r="F19" i="8"/>
  <c r="I19" i="8" s="1"/>
  <c r="O19" i="8" s="1"/>
  <c r="F20" i="8"/>
  <c r="I20" i="8" s="1"/>
  <c r="O20" i="8" s="1"/>
  <c r="F21" i="8"/>
  <c r="I21" i="8" s="1"/>
  <c r="O21" i="8" s="1"/>
  <c r="F22" i="8"/>
  <c r="I22" i="8" s="1"/>
  <c r="O22" i="8" s="1"/>
  <c r="F23" i="8"/>
  <c r="I23" i="8" s="1"/>
  <c r="O23" i="8" s="1"/>
  <c r="F24" i="8"/>
  <c r="I24" i="8" s="1"/>
  <c r="O24" i="8" s="1"/>
  <c r="F25" i="8"/>
  <c r="I25" i="8" s="1"/>
  <c r="O25" i="8" s="1"/>
  <c r="F26" i="8"/>
  <c r="I26" i="8" s="1"/>
  <c r="O26" i="8" s="1"/>
  <c r="F27" i="8"/>
  <c r="I27" i="8" s="1"/>
  <c r="O27" i="8" s="1"/>
  <c r="F28" i="8"/>
  <c r="I28" i="8" s="1"/>
  <c r="O28" i="8" s="1"/>
  <c r="F29" i="8"/>
  <c r="I29" i="8" s="1"/>
  <c r="O29" i="8" s="1"/>
  <c r="F30" i="8"/>
  <c r="I30" i="8" s="1"/>
  <c r="O30" i="8" s="1"/>
  <c r="F38" i="8"/>
  <c r="I38" i="8" s="1"/>
  <c r="O38" i="8" s="1"/>
  <c r="F39" i="8"/>
  <c r="I39" i="8" s="1"/>
  <c r="O39" i="8" s="1"/>
  <c r="F41" i="8"/>
  <c r="I41" i="8" s="1"/>
  <c r="O41" i="8" s="1"/>
  <c r="F42" i="8"/>
  <c r="I42" i="8" s="1"/>
  <c r="O42" i="8" s="1"/>
  <c r="F43" i="8"/>
  <c r="I43" i="8" s="1"/>
  <c r="O43" i="8" s="1"/>
  <c r="F44" i="8"/>
  <c r="I44" i="8" s="1"/>
  <c r="O44" i="8" s="1"/>
  <c r="F45" i="8"/>
  <c r="I45" i="8" s="1"/>
  <c r="O45" i="8" s="1"/>
  <c r="F46" i="8"/>
  <c r="I46" i="8" s="1"/>
  <c r="O46" i="8" s="1"/>
  <c r="F47" i="8"/>
  <c r="I47" i="8" s="1"/>
  <c r="O47" i="8" s="1"/>
  <c r="F48" i="8"/>
  <c r="I48" i="8" s="1"/>
  <c r="O48" i="8" s="1"/>
  <c r="F52" i="8"/>
  <c r="I52" i="8" s="1"/>
  <c r="O52" i="8" s="1"/>
  <c r="F53" i="8"/>
  <c r="I53" i="8" s="1"/>
  <c r="O53" i="8" s="1"/>
  <c r="F54" i="8"/>
  <c r="I54" i="8" s="1"/>
  <c r="O54" i="8" s="1"/>
  <c r="F55" i="8"/>
  <c r="I55" i="8" s="1"/>
  <c r="O55" i="8" s="1"/>
  <c r="F56" i="8"/>
  <c r="I56" i="8" s="1"/>
  <c r="O56" i="8" s="1"/>
  <c r="I57" i="8"/>
  <c r="O57" i="8" s="1"/>
  <c r="F58" i="8"/>
  <c r="I58" i="8" s="1"/>
  <c r="O58" i="8" s="1"/>
  <c r="F59" i="8"/>
  <c r="I59" i="8" s="1"/>
  <c r="O59" i="8" s="1"/>
  <c r="F60" i="8"/>
  <c r="I60" i="8" s="1"/>
  <c r="O60" i="8" s="1"/>
  <c r="F61" i="8"/>
  <c r="I61" i="8" s="1"/>
  <c r="O61" i="8" s="1"/>
  <c r="F62" i="8"/>
  <c r="I62" i="8" s="1"/>
  <c r="O62" i="8" s="1"/>
  <c r="F63" i="8"/>
  <c r="I63" i="8" s="1"/>
  <c r="O63" i="8" s="1"/>
  <c r="F64" i="8"/>
  <c r="I64" i="8" s="1"/>
  <c r="O64" i="8" s="1"/>
  <c r="F65" i="8"/>
  <c r="I65" i="8" s="1"/>
  <c r="O65" i="8" s="1"/>
  <c r="F66" i="8"/>
  <c r="I66" i="8" s="1"/>
  <c r="O66" i="8" s="1"/>
  <c r="F67" i="8"/>
  <c r="I67" i="8" s="1"/>
  <c r="O67" i="8" s="1"/>
  <c r="F68" i="8"/>
  <c r="I68" i="8" s="1"/>
  <c r="O68" i="8" s="1"/>
  <c r="F69" i="8"/>
  <c r="I69" i="8" s="1"/>
  <c r="O69" i="8" s="1"/>
  <c r="F70" i="8"/>
  <c r="I70" i="8" s="1"/>
  <c r="O70" i="8" s="1"/>
  <c r="F71" i="8"/>
  <c r="I71" i="8" s="1"/>
  <c r="O71" i="8" s="1"/>
  <c r="F72" i="8"/>
  <c r="I72" i="8" s="1"/>
  <c r="O72" i="8" s="1"/>
  <c r="F73" i="8"/>
  <c r="I73" i="8" s="1"/>
  <c r="O73" i="8" s="1"/>
  <c r="F76" i="8"/>
  <c r="I76" i="8" s="1"/>
  <c r="O76" i="8" s="1"/>
  <c r="F83" i="8"/>
  <c r="I83" i="8" s="1"/>
  <c r="O83" i="8" s="1"/>
  <c r="F84" i="8"/>
  <c r="I84" i="8" s="1"/>
  <c r="O84" i="8" s="1"/>
  <c r="F86" i="8"/>
  <c r="I86" i="8" s="1"/>
  <c r="O86" i="8" s="1"/>
  <c r="F87" i="8"/>
  <c r="I87" i="8" s="1"/>
  <c r="O87" i="8" s="1"/>
  <c r="F88" i="8"/>
  <c r="I88" i="8" s="1"/>
  <c r="O88" i="8" s="1"/>
  <c r="F89" i="8"/>
  <c r="I89" i="8" s="1"/>
  <c r="O89" i="8" s="1"/>
  <c r="F90" i="8"/>
  <c r="I90" i="8" s="1"/>
  <c r="O90" i="8" s="1"/>
  <c r="F91" i="8"/>
  <c r="I91" i="8" s="1"/>
  <c r="O91" i="8" s="1"/>
  <c r="F96" i="8"/>
  <c r="I96" i="8" s="1"/>
  <c r="O96" i="8" s="1"/>
  <c r="F4" i="8"/>
  <c r="I4" i="8" s="1"/>
  <c r="O4" i="8" s="1"/>
  <c r="G301" i="1"/>
  <c r="H301" i="1"/>
  <c r="J301" i="1"/>
  <c r="L301" i="1"/>
  <c r="M301" i="1"/>
  <c r="H274" i="1"/>
  <c r="M274" i="1"/>
  <c r="G14" i="1"/>
  <c r="H14" i="1"/>
  <c r="J14" i="1"/>
  <c r="K14" i="1"/>
  <c r="L14" i="1"/>
  <c r="M14" i="1"/>
  <c r="G97" i="8"/>
  <c r="H97" i="8"/>
  <c r="J97" i="8"/>
  <c r="L97" i="8"/>
  <c r="M97" i="8"/>
  <c r="M305" i="1" l="1"/>
  <c r="O97" i="8"/>
  <c r="K305" i="1"/>
  <c r="I300" i="1"/>
  <c r="G305" i="1"/>
  <c r="H305" i="1"/>
  <c r="J305" i="1"/>
  <c r="I299" i="1"/>
  <c r="O299" i="1" s="1"/>
  <c r="F97" i="8"/>
  <c r="O300" i="1" l="1"/>
  <c r="I97" i="8"/>
  <c r="N33" i="1" l="1"/>
  <c r="I109" i="1" l="1"/>
  <c r="I146" i="1"/>
  <c r="I253" i="1"/>
  <c r="N168" i="1" l="1"/>
  <c r="F298" i="1" l="1"/>
  <c r="F74" i="1"/>
  <c r="I74" i="1" s="1"/>
  <c r="I298" i="1" l="1"/>
  <c r="O298" i="1" s="1"/>
  <c r="N12" i="1" l="1"/>
  <c r="F12" i="1"/>
  <c r="I12" i="1" s="1"/>
  <c r="O12" i="1" l="1"/>
  <c r="N297" i="1" l="1"/>
  <c r="F297" i="1"/>
  <c r="I297" i="1" s="1"/>
  <c r="O297" i="1" l="1"/>
  <c r="F21" i="1" l="1"/>
  <c r="I21" i="1" s="1"/>
  <c r="F219" i="1" l="1"/>
  <c r="I219" i="1" s="1"/>
  <c r="F4" i="1" l="1"/>
  <c r="I4" i="1" l="1"/>
  <c r="N20" i="1" l="1"/>
  <c r="N21" i="1"/>
  <c r="N22" i="1"/>
  <c r="N26" i="1"/>
  <c r="N28" i="1"/>
  <c r="N32" i="1"/>
  <c r="N37" i="1"/>
  <c r="N38" i="1"/>
  <c r="N39" i="1"/>
  <c r="N40" i="1"/>
  <c r="N42" i="1"/>
  <c r="N43" i="1"/>
  <c r="N44" i="1"/>
  <c r="N45" i="1"/>
  <c r="N46" i="1"/>
  <c r="N48" i="1"/>
  <c r="N49" i="1"/>
  <c r="N50" i="1"/>
  <c r="N51" i="1"/>
  <c r="N53" i="1"/>
  <c r="N54" i="1"/>
  <c r="N55" i="1"/>
  <c r="N56" i="1"/>
  <c r="N57" i="1"/>
  <c r="N58" i="1"/>
  <c r="N59" i="1"/>
  <c r="N60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4" i="1"/>
  <c r="N99" i="1"/>
  <c r="N100" i="1"/>
  <c r="N101" i="1"/>
  <c r="N103" i="1"/>
  <c r="N104" i="1"/>
  <c r="N105" i="1"/>
  <c r="N106" i="1"/>
  <c r="N107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4" i="1"/>
  <c r="N127" i="1"/>
  <c r="N128" i="1"/>
  <c r="N129" i="1"/>
  <c r="N134" i="1"/>
  <c r="N135" i="1"/>
  <c r="N136" i="1"/>
  <c r="N137" i="1"/>
  <c r="N138" i="1"/>
  <c r="N140" i="1"/>
  <c r="N141" i="1"/>
  <c r="N145" i="1"/>
  <c r="N146" i="1"/>
  <c r="N154" i="1"/>
  <c r="N155" i="1"/>
  <c r="N156" i="1"/>
  <c r="N157" i="1"/>
  <c r="N158" i="1"/>
  <c r="N160" i="1"/>
  <c r="N161" i="1"/>
  <c r="N162" i="1"/>
  <c r="N164" i="1"/>
  <c r="N166" i="1"/>
  <c r="N167" i="1"/>
  <c r="N170" i="1"/>
  <c r="N171" i="1"/>
  <c r="N172" i="1"/>
  <c r="N173" i="1"/>
  <c r="N174" i="1"/>
  <c r="N176" i="1"/>
  <c r="N177" i="1"/>
  <c r="N178" i="1"/>
  <c r="N179" i="1"/>
  <c r="N181" i="1"/>
  <c r="N182" i="1"/>
  <c r="N184" i="1"/>
  <c r="N187" i="1"/>
  <c r="N188" i="1"/>
  <c r="N189" i="1"/>
  <c r="N190" i="1"/>
  <c r="N194" i="1"/>
  <c r="N195" i="1"/>
  <c r="N196" i="1"/>
  <c r="N197" i="1"/>
  <c r="N202" i="1"/>
  <c r="N203" i="1"/>
  <c r="N204" i="1"/>
  <c r="N205" i="1"/>
  <c r="N207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6" i="1"/>
  <c r="N227" i="1"/>
  <c r="N228" i="1"/>
  <c r="N230" i="1"/>
  <c r="N238" i="1"/>
  <c r="N239" i="1"/>
  <c r="N240" i="1"/>
  <c r="N241" i="1"/>
  <c r="N242" i="1"/>
  <c r="N243" i="1"/>
  <c r="N245" i="1"/>
  <c r="N247" i="1"/>
  <c r="N249" i="1"/>
  <c r="N250" i="1"/>
  <c r="N253" i="1"/>
  <c r="N255" i="1"/>
  <c r="N259" i="1"/>
  <c r="N260" i="1"/>
  <c r="N261" i="1"/>
  <c r="N262" i="1"/>
  <c r="N263" i="1"/>
  <c r="N264" i="1"/>
  <c r="N265" i="1"/>
  <c r="N266" i="1"/>
  <c r="N268" i="1"/>
  <c r="N269" i="1"/>
  <c r="N270" i="1"/>
  <c r="N271" i="1"/>
  <c r="N19" i="1"/>
  <c r="N5" i="1"/>
  <c r="N6" i="1"/>
  <c r="N7" i="1"/>
  <c r="N8" i="1"/>
  <c r="N9" i="1"/>
  <c r="N10" i="1"/>
  <c r="N11" i="1"/>
  <c r="N13" i="1"/>
  <c r="N4" i="1"/>
  <c r="F242" i="1"/>
  <c r="I242" i="1" s="1"/>
  <c r="F39" i="1"/>
  <c r="I39" i="1" s="1"/>
  <c r="F40" i="1"/>
  <c r="I40" i="1" s="1"/>
  <c r="F41" i="1"/>
  <c r="I41" i="1" s="1"/>
  <c r="F205" i="1"/>
  <c r="I205" i="1" s="1"/>
  <c r="N14" i="1" l="1"/>
  <c r="O205" i="1"/>
  <c r="O39" i="1"/>
  <c r="O242" i="1"/>
  <c r="O146" i="1"/>
  <c r="O109" i="1"/>
  <c r="O253" i="1"/>
  <c r="O219" i="1"/>
  <c r="N41" i="1"/>
  <c r="O40" i="1"/>
  <c r="F179" i="1"/>
  <c r="I179" i="1" s="1"/>
  <c r="F176" i="1"/>
  <c r="I176" i="1" s="1"/>
  <c r="F173" i="1"/>
  <c r="I173" i="1" s="1"/>
  <c r="F91" i="1"/>
  <c r="I91" i="1" s="1"/>
  <c r="F90" i="1"/>
  <c r="I90" i="1" s="1"/>
  <c r="F65" i="1"/>
  <c r="I65" i="1" s="1"/>
  <c r="F35" i="1"/>
  <c r="I35" i="1" s="1"/>
  <c r="O65" i="1" l="1"/>
  <c r="O90" i="1"/>
  <c r="O179" i="1"/>
  <c r="O173" i="1"/>
  <c r="O91" i="1"/>
  <c r="O176" i="1"/>
  <c r="L35" i="1"/>
  <c r="N35" i="1" s="1"/>
  <c r="O41" i="1"/>
  <c r="F165" i="1"/>
  <c r="I165" i="1" s="1"/>
  <c r="F129" i="1"/>
  <c r="I129" i="1" s="1"/>
  <c r="F112" i="1"/>
  <c r="I112" i="1" s="1"/>
  <c r="F73" i="1"/>
  <c r="I73" i="1" s="1"/>
  <c r="O112" i="1" l="1"/>
  <c r="O73" i="1"/>
  <c r="O129" i="1"/>
  <c r="O35" i="1"/>
  <c r="L165" i="1"/>
  <c r="N165" i="1" s="1"/>
  <c r="F296" i="1"/>
  <c r="I296" i="1" s="1"/>
  <c r="O165" i="1" l="1"/>
  <c r="N296" i="1"/>
  <c r="O296" i="1" l="1"/>
  <c r="N282" i="1" l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81" i="1"/>
  <c r="F5" i="1" l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3" i="1"/>
  <c r="I13" i="1" s="1"/>
  <c r="F19" i="1"/>
  <c r="O21" i="1"/>
  <c r="F22" i="1"/>
  <c r="F23" i="1"/>
  <c r="I23" i="1" s="1"/>
  <c r="F256" i="1"/>
  <c r="I256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4" i="1"/>
  <c r="I34" i="1" s="1"/>
  <c r="F33" i="1"/>
  <c r="I33" i="1" s="1"/>
  <c r="O33" i="1" s="1"/>
  <c r="F36" i="1"/>
  <c r="I36" i="1" s="1"/>
  <c r="F37" i="1"/>
  <c r="I37" i="1" s="1"/>
  <c r="F38" i="1"/>
  <c r="I38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1" i="1"/>
  <c r="I51" i="1" s="1"/>
  <c r="F52" i="1"/>
  <c r="I52" i="1" s="1"/>
  <c r="F53" i="1"/>
  <c r="I53" i="1" s="1"/>
  <c r="F20" i="1"/>
  <c r="I20" i="1" s="1"/>
  <c r="F54" i="1"/>
  <c r="I54" i="1" s="1"/>
  <c r="F55" i="1"/>
  <c r="I55" i="1" s="1"/>
  <c r="F56" i="1"/>
  <c r="I56" i="1" s="1"/>
  <c r="F57" i="1"/>
  <c r="I57" i="1" s="1"/>
  <c r="F58" i="1"/>
  <c r="I58" i="1" s="1"/>
  <c r="F59" i="1"/>
  <c r="I59" i="1" s="1"/>
  <c r="F60" i="1"/>
  <c r="I60" i="1" s="1"/>
  <c r="F61" i="1"/>
  <c r="I61" i="1" s="1"/>
  <c r="F62" i="1"/>
  <c r="I62" i="1" s="1"/>
  <c r="F63" i="1"/>
  <c r="I63" i="1" s="1"/>
  <c r="F64" i="1"/>
  <c r="I64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72" i="1"/>
  <c r="I72" i="1" s="1"/>
  <c r="O74" i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I295" i="1"/>
  <c r="F110" i="1"/>
  <c r="I110" i="1" s="1"/>
  <c r="F111" i="1"/>
  <c r="I111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6" i="1"/>
  <c r="I126" i="1" s="1"/>
  <c r="F127" i="1"/>
  <c r="I127" i="1" s="1"/>
  <c r="F128" i="1"/>
  <c r="I128" i="1" s="1"/>
  <c r="F130" i="1"/>
  <c r="I130" i="1" s="1"/>
  <c r="F131" i="1"/>
  <c r="I131" i="1" s="1"/>
  <c r="F132" i="1"/>
  <c r="I132" i="1" s="1"/>
  <c r="F133" i="1"/>
  <c r="I133" i="1" s="1"/>
  <c r="F134" i="1"/>
  <c r="I134" i="1" s="1"/>
  <c r="F135" i="1"/>
  <c r="I135" i="1" s="1"/>
  <c r="F136" i="1"/>
  <c r="I136" i="1" s="1"/>
  <c r="F137" i="1"/>
  <c r="I137" i="1" s="1"/>
  <c r="F138" i="1"/>
  <c r="I138" i="1" s="1"/>
  <c r="F139" i="1"/>
  <c r="I139" i="1" s="1"/>
  <c r="F140" i="1"/>
  <c r="I140" i="1" s="1"/>
  <c r="F141" i="1"/>
  <c r="I141" i="1" s="1"/>
  <c r="F142" i="1"/>
  <c r="I142" i="1" s="1"/>
  <c r="F143" i="1"/>
  <c r="I143" i="1" s="1"/>
  <c r="F144" i="1"/>
  <c r="I144" i="1" s="1"/>
  <c r="F145" i="1"/>
  <c r="I145" i="1" s="1"/>
  <c r="F147" i="1"/>
  <c r="I147" i="1" s="1"/>
  <c r="F148" i="1"/>
  <c r="I148" i="1" s="1"/>
  <c r="F149" i="1"/>
  <c r="I149" i="1" s="1"/>
  <c r="F150" i="1"/>
  <c r="I150" i="1" s="1"/>
  <c r="F151" i="1"/>
  <c r="I151" i="1" s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I159" i="1" s="1"/>
  <c r="F160" i="1"/>
  <c r="I160" i="1" s="1"/>
  <c r="F161" i="1"/>
  <c r="I161" i="1" s="1"/>
  <c r="F162" i="1"/>
  <c r="I162" i="1" s="1"/>
  <c r="F163" i="1"/>
  <c r="I163" i="1" s="1"/>
  <c r="F164" i="1"/>
  <c r="I164" i="1" s="1"/>
  <c r="F166" i="1"/>
  <c r="I166" i="1" s="1"/>
  <c r="F167" i="1"/>
  <c r="I167" i="1" s="1"/>
  <c r="F168" i="1"/>
  <c r="I168" i="1" s="1"/>
  <c r="F169" i="1"/>
  <c r="I169" i="1" s="1"/>
  <c r="F170" i="1"/>
  <c r="I170" i="1" s="1"/>
  <c r="F171" i="1"/>
  <c r="I171" i="1" s="1"/>
  <c r="F172" i="1"/>
  <c r="I172" i="1" s="1"/>
  <c r="F174" i="1"/>
  <c r="I174" i="1" s="1"/>
  <c r="F175" i="1"/>
  <c r="I175" i="1" s="1"/>
  <c r="F177" i="1"/>
  <c r="I177" i="1" s="1"/>
  <c r="F178" i="1"/>
  <c r="I178" i="1" s="1"/>
  <c r="F180" i="1"/>
  <c r="I180" i="1" s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I188" i="1"/>
  <c r="I189" i="1"/>
  <c r="F190" i="1"/>
  <c r="I190" i="1" s="1"/>
  <c r="F191" i="1"/>
  <c r="I191" i="1" s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I200" i="1" s="1"/>
  <c r="F201" i="1"/>
  <c r="I201" i="1" s="1"/>
  <c r="F202" i="1"/>
  <c r="I202" i="1" s="1"/>
  <c r="F203" i="1"/>
  <c r="I203" i="1" s="1"/>
  <c r="F204" i="1"/>
  <c r="I204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20" i="1"/>
  <c r="I220" i="1" s="1"/>
  <c r="F221" i="1"/>
  <c r="I221" i="1" s="1"/>
  <c r="F222" i="1"/>
  <c r="I222" i="1" s="1"/>
  <c r="F223" i="1"/>
  <c r="I223" i="1" s="1"/>
  <c r="F224" i="1"/>
  <c r="I224" i="1" s="1"/>
  <c r="F225" i="1"/>
  <c r="I225" i="1" s="1"/>
  <c r="F226" i="1"/>
  <c r="I226" i="1" s="1"/>
  <c r="F227" i="1"/>
  <c r="I227" i="1" s="1"/>
  <c r="F228" i="1"/>
  <c r="I228" i="1" s="1"/>
  <c r="F229" i="1"/>
  <c r="I229" i="1" s="1"/>
  <c r="I230" i="1"/>
  <c r="I231" i="1"/>
  <c r="F232" i="1"/>
  <c r="I232" i="1" s="1"/>
  <c r="F233" i="1"/>
  <c r="I233" i="1" s="1"/>
  <c r="F234" i="1"/>
  <c r="I234" i="1" s="1"/>
  <c r="F235" i="1"/>
  <c r="I235" i="1" s="1"/>
  <c r="F236" i="1"/>
  <c r="I236" i="1" s="1"/>
  <c r="F237" i="1"/>
  <c r="I237" i="1" s="1"/>
  <c r="F238" i="1"/>
  <c r="I238" i="1" s="1"/>
  <c r="F239" i="1"/>
  <c r="I239" i="1" s="1"/>
  <c r="F240" i="1"/>
  <c r="I240" i="1" s="1"/>
  <c r="F241" i="1"/>
  <c r="I241" i="1" s="1"/>
  <c r="F243" i="1"/>
  <c r="I243" i="1" s="1"/>
  <c r="F244" i="1"/>
  <c r="I244" i="1" s="1"/>
  <c r="F245" i="1"/>
  <c r="I245" i="1" s="1"/>
  <c r="F246" i="1"/>
  <c r="I246" i="1" s="1"/>
  <c r="F247" i="1"/>
  <c r="I247" i="1" s="1"/>
  <c r="F248" i="1"/>
  <c r="I248" i="1" s="1"/>
  <c r="F249" i="1"/>
  <c r="I249" i="1" s="1"/>
  <c r="F250" i="1"/>
  <c r="I250" i="1" s="1"/>
  <c r="F251" i="1"/>
  <c r="I251" i="1" s="1"/>
  <c r="F252" i="1"/>
  <c r="I252" i="1" s="1"/>
  <c r="F254" i="1"/>
  <c r="I254" i="1" s="1"/>
  <c r="F255" i="1"/>
  <c r="I255" i="1" s="1"/>
  <c r="F257" i="1"/>
  <c r="I257" i="1" s="1"/>
  <c r="F258" i="1"/>
  <c r="I258" i="1" s="1"/>
  <c r="F259" i="1"/>
  <c r="I259" i="1" s="1"/>
  <c r="F260" i="1"/>
  <c r="I260" i="1" s="1"/>
  <c r="F261" i="1"/>
  <c r="I261" i="1" s="1"/>
  <c r="F262" i="1"/>
  <c r="I262" i="1" s="1"/>
  <c r="F263" i="1"/>
  <c r="I263" i="1" s="1"/>
  <c r="F264" i="1"/>
  <c r="I264" i="1" s="1"/>
  <c r="O264" i="1" s="1"/>
  <c r="F265" i="1"/>
  <c r="I265" i="1" s="1"/>
  <c r="F266" i="1"/>
  <c r="I266" i="1" s="1"/>
  <c r="F267" i="1"/>
  <c r="I267" i="1" s="1"/>
  <c r="F268" i="1"/>
  <c r="I268" i="1" s="1"/>
  <c r="F269" i="1"/>
  <c r="I269" i="1" s="1"/>
  <c r="F270" i="1"/>
  <c r="I270" i="1" s="1"/>
  <c r="F271" i="1"/>
  <c r="I271" i="1" s="1"/>
  <c r="F272" i="1"/>
  <c r="I272" i="1" s="1"/>
  <c r="F273" i="1"/>
  <c r="I273" i="1" s="1"/>
  <c r="I19" i="1" l="1"/>
  <c r="F14" i="1"/>
  <c r="I22" i="1"/>
  <c r="O22" i="1" s="1"/>
  <c r="I5" i="1"/>
  <c r="I14" i="1" s="1"/>
  <c r="O269" i="1"/>
  <c r="O265" i="1"/>
  <c r="O247" i="1"/>
  <c r="O226" i="1"/>
  <c r="O217" i="1"/>
  <c r="O209" i="1"/>
  <c r="O204" i="1"/>
  <c r="O184" i="1"/>
  <c r="O156" i="1"/>
  <c r="O122" i="1"/>
  <c r="O101" i="1"/>
  <c r="O87" i="1"/>
  <c r="O79" i="1"/>
  <c r="O20" i="1"/>
  <c r="O45" i="1"/>
  <c r="O38" i="1"/>
  <c r="O7" i="1"/>
  <c r="O268" i="1"/>
  <c r="O255" i="1"/>
  <c r="O250" i="1"/>
  <c r="O241" i="1"/>
  <c r="O216" i="1"/>
  <c r="O203" i="1"/>
  <c r="O195" i="1"/>
  <c r="O172" i="1"/>
  <c r="O155" i="1"/>
  <c r="O138" i="1"/>
  <c r="O134" i="1"/>
  <c r="O121" i="1"/>
  <c r="O117" i="1"/>
  <c r="O113" i="1"/>
  <c r="O104" i="1"/>
  <c r="O100" i="1"/>
  <c r="O86" i="1"/>
  <c r="O82" i="1"/>
  <c r="O69" i="1"/>
  <c r="O64" i="1"/>
  <c r="O60" i="1"/>
  <c r="O56" i="1"/>
  <c r="O53" i="1"/>
  <c r="O48" i="1"/>
  <c r="O44" i="1"/>
  <c r="O37" i="1"/>
  <c r="O32" i="1"/>
  <c r="O28" i="1"/>
  <c r="O6" i="1"/>
  <c r="O263" i="1"/>
  <c r="O259" i="1"/>
  <c r="O249" i="1"/>
  <c r="O245" i="1"/>
  <c r="O240" i="1"/>
  <c r="O228" i="1"/>
  <c r="O220" i="1"/>
  <c r="O211" i="1"/>
  <c r="O207" i="1"/>
  <c r="O202" i="1"/>
  <c r="O194" i="1"/>
  <c r="O190" i="1"/>
  <c r="O182" i="1"/>
  <c r="O177" i="1"/>
  <c r="O171" i="1"/>
  <c r="O167" i="1"/>
  <c r="O162" i="1"/>
  <c r="O158" i="1"/>
  <c r="O154" i="1"/>
  <c r="O145" i="1"/>
  <c r="O141" i="1"/>
  <c r="O137" i="1"/>
  <c r="O124" i="1"/>
  <c r="O120" i="1"/>
  <c r="O116" i="1"/>
  <c r="O111" i="1"/>
  <c r="O107" i="1"/>
  <c r="O103" i="1"/>
  <c r="O99" i="1"/>
  <c r="O89" i="1"/>
  <c r="O85" i="1"/>
  <c r="O81" i="1"/>
  <c r="O77" i="1"/>
  <c r="O68" i="1"/>
  <c r="O63" i="1"/>
  <c r="O59" i="1"/>
  <c r="O55" i="1"/>
  <c r="O43" i="1"/>
  <c r="O36" i="1"/>
  <c r="O9" i="1"/>
  <c r="O261" i="1"/>
  <c r="O243" i="1"/>
  <c r="O238" i="1"/>
  <c r="O230" i="1"/>
  <c r="O222" i="1"/>
  <c r="O213" i="1"/>
  <c r="O196" i="1"/>
  <c r="O188" i="1"/>
  <c r="O174" i="1"/>
  <c r="O164" i="1"/>
  <c r="O160" i="1"/>
  <c r="O135" i="1"/>
  <c r="O118" i="1"/>
  <c r="O105" i="1"/>
  <c r="O83" i="1"/>
  <c r="O75" i="1"/>
  <c r="O70" i="1"/>
  <c r="O66" i="1"/>
  <c r="O57" i="1"/>
  <c r="O49" i="1"/>
  <c r="O11" i="1"/>
  <c r="O260" i="1"/>
  <c r="O221" i="1"/>
  <c r="O212" i="1"/>
  <c r="O187" i="1"/>
  <c r="O178" i="1"/>
  <c r="O168" i="1"/>
  <c r="O10" i="1"/>
  <c r="O271" i="1"/>
  <c r="O270" i="1"/>
  <c r="O266" i="1"/>
  <c r="O262" i="1"/>
  <c r="O239" i="1"/>
  <c r="O227" i="1"/>
  <c r="O218" i="1"/>
  <c r="O214" i="1"/>
  <c r="O210" i="1"/>
  <c r="O197" i="1"/>
  <c r="O181" i="1"/>
  <c r="O170" i="1"/>
  <c r="O166" i="1"/>
  <c r="O161" i="1"/>
  <c r="O157" i="1"/>
  <c r="O140" i="1"/>
  <c r="O136" i="1"/>
  <c r="O127" i="1"/>
  <c r="O123" i="1"/>
  <c r="O119" i="1"/>
  <c r="O115" i="1"/>
  <c r="O110" i="1"/>
  <c r="O106" i="1"/>
  <c r="O94" i="1"/>
  <c r="O84" i="1"/>
  <c r="O80" i="1"/>
  <c r="O71" i="1"/>
  <c r="O67" i="1"/>
  <c r="O58" i="1"/>
  <c r="O54" i="1"/>
  <c r="O51" i="1"/>
  <c r="O46" i="1"/>
  <c r="O42" i="1"/>
  <c r="O26" i="1"/>
  <c r="O13" i="1"/>
  <c r="O8" i="1"/>
  <c r="O215" i="1"/>
  <c r="O72" i="1"/>
  <c r="O88" i="1"/>
  <c r="O128" i="1"/>
  <c r="O189" i="1"/>
  <c r="O76" i="1"/>
  <c r="L272" i="1"/>
  <c r="N272" i="1" s="1"/>
  <c r="L233" i="1"/>
  <c r="N233" i="1" s="1"/>
  <c r="N229" i="1"/>
  <c r="L225" i="1"/>
  <c r="N225" i="1" s="1"/>
  <c r="L199" i="1"/>
  <c r="N199" i="1" s="1"/>
  <c r="L183" i="1"/>
  <c r="N183" i="1" s="1"/>
  <c r="L147" i="1"/>
  <c r="N147" i="1" s="1"/>
  <c r="L96" i="1"/>
  <c r="N96" i="1" s="1"/>
  <c r="L92" i="1"/>
  <c r="N92" i="1" s="1"/>
  <c r="L78" i="1"/>
  <c r="N78" i="1" s="1"/>
  <c r="L24" i="1"/>
  <c r="N24" i="1" s="1"/>
  <c r="L267" i="1"/>
  <c r="N267" i="1" s="1"/>
  <c r="L254" i="1"/>
  <c r="N254" i="1" s="1"/>
  <c r="L236" i="1"/>
  <c r="N236" i="1" s="1"/>
  <c r="N232" i="1"/>
  <c r="L186" i="1"/>
  <c r="N186" i="1" s="1"/>
  <c r="N47" i="1"/>
  <c r="L27" i="1"/>
  <c r="N27" i="1" s="1"/>
  <c r="L256" i="1"/>
  <c r="N256" i="1" s="1"/>
  <c r="L258" i="1"/>
  <c r="N258" i="1" s="1"/>
  <c r="L252" i="1"/>
  <c r="N252" i="1" s="1"/>
  <c r="L248" i="1"/>
  <c r="N248" i="1" s="1"/>
  <c r="L244" i="1"/>
  <c r="N244" i="1" s="1"/>
  <c r="L235" i="1"/>
  <c r="N235" i="1" s="1"/>
  <c r="L231" i="1"/>
  <c r="N231" i="1" s="1"/>
  <c r="L223" i="1"/>
  <c r="N223" i="1" s="1"/>
  <c r="L206" i="1"/>
  <c r="N206" i="1" s="1"/>
  <c r="L201" i="1"/>
  <c r="N201" i="1" s="1"/>
  <c r="L193" i="1"/>
  <c r="N193" i="1" s="1"/>
  <c r="L185" i="1"/>
  <c r="N185" i="1" s="1"/>
  <c r="L175" i="1"/>
  <c r="N175" i="1" s="1"/>
  <c r="L153" i="1"/>
  <c r="N153" i="1" s="1"/>
  <c r="L149" i="1"/>
  <c r="N149" i="1" s="1"/>
  <c r="L144" i="1"/>
  <c r="N144" i="1" s="1"/>
  <c r="L132" i="1"/>
  <c r="N132" i="1" s="1"/>
  <c r="L102" i="1"/>
  <c r="N102" i="1" s="1"/>
  <c r="L98" i="1"/>
  <c r="N98" i="1" s="1"/>
  <c r="L62" i="1"/>
  <c r="N62" i="1" s="1"/>
  <c r="L30" i="1"/>
  <c r="N30" i="1" s="1"/>
  <c r="L23" i="1"/>
  <c r="L246" i="1"/>
  <c r="N246" i="1" s="1"/>
  <c r="L237" i="1"/>
  <c r="N237" i="1" s="1"/>
  <c r="L208" i="1"/>
  <c r="N208" i="1" s="1"/>
  <c r="L191" i="1"/>
  <c r="N191" i="1" s="1"/>
  <c r="L163" i="1"/>
  <c r="N163" i="1" s="1"/>
  <c r="L159" i="1"/>
  <c r="N159" i="1" s="1"/>
  <c r="L151" i="1"/>
  <c r="N151" i="1" s="1"/>
  <c r="L142" i="1"/>
  <c r="N142" i="1" s="1"/>
  <c r="L130" i="1"/>
  <c r="N130" i="1" s="1"/>
  <c r="L125" i="1"/>
  <c r="N125" i="1" s="1"/>
  <c r="L108" i="1"/>
  <c r="N108" i="1" s="1"/>
  <c r="L224" i="1"/>
  <c r="N224" i="1" s="1"/>
  <c r="L198" i="1"/>
  <c r="N198" i="1" s="1"/>
  <c r="L133" i="1"/>
  <c r="N133" i="1" s="1"/>
  <c r="L95" i="1"/>
  <c r="N95" i="1" s="1"/>
  <c r="L52" i="1"/>
  <c r="N52" i="1" s="1"/>
  <c r="L31" i="1"/>
  <c r="N31" i="1" s="1"/>
  <c r="L273" i="1"/>
  <c r="N273" i="1" s="1"/>
  <c r="L257" i="1"/>
  <c r="N257" i="1" s="1"/>
  <c r="L251" i="1"/>
  <c r="N251" i="1" s="1"/>
  <c r="L234" i="1"/>
  <c r="N234" i="1" s="1"/>
  <c r="L200" i="1"/>
  <c r="N200" i="1" s="1"/>
  <c r="L192" i="1"/>
  <c r="N192" i="1" s="1"/>
  <c r="L180" i="1"/>
  <c r="N180" i="1" s="1"/>
  <c r="L169" i="1"/>
  <c r="N169" i="1" s="1"/>
  <c r="L152" i="1"/>
  <c r="N152" i="1" s="1"/>
  <c r="L148" i="1"/>
  <c r="N148" i="1" s="1"/>
  <c r="L143" i="1"/>
  <c r="N143" i="1" s="1"/>
  <c r="L139" i="1"/>
  <c r="N139" i="1" s="1"/>
  <c r="L131" i="1"/>
  <c r="N131" i="1" s="1"/>
  <c r="L126" i="1"/>
  <c r="N126" i="1" s="1"/>
  <c r="L114" i="1"/>
  <c r="N114" i="1" s="1"/>
  <c r="L97" i="1"/>
  <c r="N97" i="1" s="1"/>
  <c r="L93" i="1"/>
  <c r="N93" i="1" s="1"/>
  <c r="L61" i="1"/>
  <c r="N61" i="1" s="1"/>
  <c r="L34" i="1"/>
  <c r="N34" i="1" s="1"/>
  <c r="L29" i="1"/>
  <c r="N29" i="1" s="1"/>
  <c r="L25" i="1"/>
  <c r="N25" i="1" s="1"/>
  <c r="O4" i="1"/>
  <c r="N295" i="1"/>
  <c r="N301" i="1" l="1"/>
  <c r="L274" i="1"/>
  <c r="O5" i="1"/>
  <c r="O14" i="1" s="1"/>
  <c r="O31" i="1"/>
  <c r="O95" i="1"/>
  <c r="O159" i="1"/>
  <c r="O237" i="1"/>
  <c r="O102" i="1"/>
  <c r="O153" i="1"/>
  <c r="O185" i="1"/>
  <c r="O201" i="1"/>
  <c r="O235" i="1"/>
  <c r="O96" i="1"/>
  <c r="O27" i="1"/>
  <c r="O25" i="1"/>
  <c r="O93" i="1"/>
  <c r="O114" i="1"/>
  <c r="O131" i="1"/>
  <c r="O143" i="1"/>
  <c r="O180" i="1"/>
  <c r="O200" i="1"/>
  <c r="O251" i="1"/>
  <c r="O133" i="1"/>
  <c r="O108" i="1"/>
  <c r="O151" i="1"/>
  <c r="O163" i="1"/>
  <c r="O208" i="1"/>
  <c r="O246" i="1"/>
  <c r="O30" i="1"/>
  <c r="O98" i="1"/>
  <c r="O149" i="1"/>
  <c r="O175" i="1"/>
  <c r="O206" i="1"/>
  <c r="O256" i="1"/>
  <c r="O232" i="1"/>
  <c r="O24" i="1"/>
  <c r="O92" i="1"/>
  <c r="O29" i="1"/>
  <c r="O97" i="1"/>
  <c r="O139" i="1"/>
  <c r="O192" i="1"/>
  <c r="O257" i="1"/>
  <c r="N23" i="1"/>
  <c r="O34" i="1"/>
  <c r="O150" i="1"/>
  <c r="O125" i="1"/>
  <c r="O191" i="1"/>
  <c r="O62" i="1"/>
  <c r="O258" i="1"/>
  <c r="O186" i="1"/>
  <c r="O267" i="1"/>
  <c r="O183" i="1"/>
  <c r="O225" i="1"/>
  <c r="O19" i="1"/>
  <c r="O147" i="1"/>
  <c r="O199" i="1"/>
  <c r="O229" i="1"/>
  <c r="O272" i="1"/>
  <c r="O152" i="1"/>
  <c r="O273" i="1"/>
  <c r="O224" i="1"/>
  <c r="O142" i="1"/>
  <c r="O144" i="1"/>
  <c r="O223" i="1"/>
  <c r="O248" i="1"/>
  <c r="O236" i="1"/>
  <c r="O78" i="1"/>
  <c r="O233" i="1"/>
  <c r="O61" i="1"/>
  <c r="O126" i="1"/>
  <c r="O148" i="1"/>
  <c r="O169" i="1"/>
  <c r="O234" i="1"/>
  <c r="O52" i="1"/>
  <c r="O198" i="1"/>
  <c r="O130" i="1"/>
  <c r="O132" i="1"/>
  <c r="O193" i="1"/>
  <c r="O231" i="1"/>
  <c r="O244" i="1"/>
  <c r="O252" i="1"/>
  <c r="O47" i="1"/>
  <c r="O254" i="1"/>
  <c r="O295" i="1"/>
  <c r="N274" i="1" l="1"/>
  <c r="N305" i="1" s="1"/>
  <c r="L305" i="1"/>
  <c r="O23" i="1"/>
  <c r="F294" i="1" l="1"/>
  <c r="I294" i="1" s="1"/>
  <c r="O294" i="1" l="1"/>
  <c r="F281" i="1"/>
  <c r="F282" i="1"/>
  <c r="I282" i="1" s="1"/>
  <c r="F283" i="1"/>
  <c r="I283" i="1" s="1"/>
  <c r="F284" i="1"/>
  <c r="I284" i="1" s="1"/>
  <c r="F285" i="1"/>
  <c r="I285" i="1" s="1"/>
  <c r="F286" i="1"/>
  <c r="I286" i="1" s="1"/>
  <c r="F287" i="1"/>
  <c r="I287" i="1" s="1"/>
  <c r="F288" i="1"/>
  <c r="I288" i="1" s="1"/>
  <c r="F289" i="1"/>
  <c r="I289" i="1" s="1"/>
  <c r="F290" i="1"/>
  <c r="I290" i="1" s="1"/>
  <c r="F291" i="1"/>
  <c r="I291" i="1" s="1"/>
  <c r="F292" i="1"/>
  <c r="I292" i="1" s="1"/>
  <c r="F293" i="1"/>
  <c r="I293" i="1" s="1"/>
  <c r="F301" i="1" l="1"/>
  <c r="I281" i="1"/>
  <c r="I301" i="1" s="1"/>
  <c r="O290" i="1"/>
  <c r="O287" i="1"/>
  <c r="O284" i="1"/>
  <c r="O283" i="1"/>
  <c r="O285" i="1"/>
  <c r="O289" i="1"/>
  <c r="O282" i="1"/>
  <c r="N302" i="1" l="1"/>
  <c r="O293" i="1"/>
  <c r="O292" i="1"/>
  <c r="O288" i="1"/>
  <c r="O281" i="1"/>
  <c r="O291" i="1"/>
  <c r="O286" i="1"/>
  <c r="O301" i="1" l="1"/>
  <c r="F50" i="1"/>
  <c r="F274" i="1" s="1"/>
  <c r="I50" i="1" l="1"/>
  <c r="F305" i="1"/>
  <c r="I306" i="1" s="1"/>
  <c r="I274" i="1" l="1"/>
  <c r="I305" i="1" s="1"/>
  <c r="O50" i="1"/>
  <c r="O274" i="1" s="1"/>
  <c r="O305" i="1" s="1"/>
</calcChain>
</file>

<file path=xl/sharedStrings.xml><?xml version="1.0" encoding="utf-8"?>
<sst xmlns="http://schemas.openxmlformats.org/spreadsheetml/2006/main" count="887" uniqueCount="691">
  <si>
    <t>DIRECCION</t>
  </si>
  <si>
    <t>PUESTO</t>
  </si>
  <si>
    <t>NOMBRE</t>
  </si>
  <si>
    <t>SALARIO DIARIO</t>
  </si>
  <si>
    <t>REGIDOR</t>
  </si>
  <si>
    <t>PRESIDENCIA MUNICIPAL</t>
  </si>
  <si>
    <t>PRESIDENTE MUNICIPAL</t>
  </si>
  <si>
    <t>SECRETARIO PARTICULAR</t>
  </si>
  <si>
    <t>RECEPCIONISTA</t>
  </si>
  <si>
    <t>SINDICATURA</t>
  </si>
  <si>
    <t>INSPECTOR</t>
  </si>
  <si>
    <t>CAMAROGRAFO</t>
  </si>
  <si>
    <t>FOTOGRAFO</t>
  </si>
  <si>
    <t>DENTISTA</t>
  </si>
  <si>
    <t>MEDICO MUNICIPAL</t>
  </si>
  <si>
    <t>NUTRIOLOGA</t>
  </si>
  <si>
    <t>AUXILIAR MEDICO MUNICIPAL</t>
  </si>
  <si>
    <t>INTENDENTE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</si>
  <si>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</si>
  <si>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</si>
  <si>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</si>
  <si>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</si>
  <si>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</si>
  <si>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</si>
  <si>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</si>
  <si>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</si>
  <si>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</si>
  <si>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</si>
  <si>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</si>
  <si>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</si>
  <si>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</si>
  <si>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</si>
  <si>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</si>
  <si>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</si>
  <si>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</si>
  <si>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</si>
  <si>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</si>
  <si>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</si>
  <si>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</si>
  <si>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CHAVEZ GONZALES MA ESTHER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</si>
  <si>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</si>
  <si>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</si>
  <si>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</si>
  <si>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</si>
  <si>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</si>
  <si>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</si>
  <si>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</si>
  <si>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</si>
  <si>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</si>
  <si>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</si>
  <si>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FIRMA DE CONFORMIDAD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</si>
  <si>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</si>
  <si>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</si>
  <si>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</si>
  <si>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</si>
  <si>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</si>
  <si>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</si>
  <si>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</si>
  <si>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</si>
  <si>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ADSCRIPCIÓN DE LA PLAZA / DEPARTAMENTO</t>
  </si>
  <si>
    <t>JUEZ MUNICIPAL</t>
  </si>
  <si>
    <t>ENCARGADA DE RECURSOS HUMANOS</t>
  </si>
  <si>
    <t xml:space="preserve">CHOFER </t>
  </si>
  <si>
    <t>ENCARGADO DE COMPUTO</t>
  </si>
  <si>
    <t>AGENTE DE LA PURISIMA</t>
  </si>
  <si>
    <t>AGENTE DE SANTIAGO</t>
  </si>
  <si>
    <t>COORDINACIÓN DE EDUCACIÓN Y DESARROLLO INTEGRAL</t>
  </si>
  <si>
    <t>ENCARGADO DE BRIGADA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</si>
  <si>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</si>
  <si>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</si>
  <si>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</si>
  <si>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</si>
  <si>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</si>
  <si>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</si>
  <si>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</si>
  <si>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</si>
  <si>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</si>
  <si>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AUXILIAR DE MAQUINARIA</t>
  </si>
  <si>
    <t>OPERADOR DE MAQUINARIA (C)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</si>
  <si>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</si>
  <si>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</si>
  <si>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</si>
  <si>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</si>
  <si>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</si>
  <si>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</si>
  <si>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</si>
  <si>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</si>
  <si>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</si>
  <si>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</si>
  <si>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</si>
  <si>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</si>
  <si>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</si>
  <si>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</si>
  <si>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</si>
  <si>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</si>
  <si>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</si>
  <si>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ENCARGADO PARQUE MUNICIPAL</t>
  </si>
  <si>
    <t>VETERINARIO</t>
  </si>
  <si>
    <t xml:space="preserve">ENCARGADO DE PROVEEDURÍA </t>
  </si>
  <si>
    <t>JEFA DE INGRESOS</t>
  </si>
  <si>
    <t>RECAUDADOR DE INGRESOS</t>
  </si>
  <si>
    <t>COORDINACIÓN DE SEGURIDAD PÚBLICA PREVENTIVA MUNICIPAL</t>
  </si>
  <si>
    <t>COORDINACIÓN GENERAL DE CULTURA</t>
  </si>
  <si>
    <t>ENCARGADO DE LOGISTICA Y DECORACIÓN</t>
  </si>
  <si>
    <t>INSTRUCTOR DE MÚSICA</t>
  </si>
  <si>
    <t>INSTRUCTOR DE MARIACHI MUNICIPAL</t>
  </si>
  <si>
    <t>CHOFER CAMION ESCOLAR (C)</t>
  </si>
  <si>
    <t>FONTANERO (A)</t>
  </si>
  <si>
    <t>FONTANERO (B)</t>
  </si>
  <si>
    <t>INTENDENTE BAÑOS PUBLICOS (A)</t>
  </si>
  <si>
    <t>INTENDENTE BAÑOS PUBLICOS (B)</t>
  </si>
  <si>
    <t>ENCRAGADA DE NOMINA Y PATRIMONIO</t>
  </si>
  <si>
    <t>AUXILIAR DE CONTABLIDAD</t>
  </si>
  <si>
    <t>AGENTE VIAL</t>
  </si>
  <si>
    <t>AUXILIAR DE MEDIOS</t>
  </si>
  <si>
    <t>ENCARGADO DE MUSEO</t>
  </si>
  <si>
    <t>OPERADOR DE MAQUINARIA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</si>
  <si>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</si>
  <si>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</si>
  <si>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</si>
  <si>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</si>
  <si>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</si>
  <si>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</si>
  <si>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</si>
  <si>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</si>
  <si>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</si>
  <si>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</si>
  <si>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</si>
  <si>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</si>
  <si>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DIRECTOR DE COMPUTO E INFORMATICA</t>
  </si>
  <si>
    <t xml:space="preserve">ENCARGADA DE ARCHIVO </t>
  </si>
  <si>
    <t>ENFERMERA</t>
  </si>
  <si>
    <t>PROMOTORA DE SALUD</t>
  </si>
  <si>
    <t>DIRECTOR DE DEPORTES</t>
  </si>
  <si>
    <t>ENCARGADO DE INSTANCIA DEL ADULTO MAYOR</t>
  </si>
  <si>
    <t>DIRECTOR DE ASISTENCIA SOCIAL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</si>
  <si>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</si>
  <si>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</si>
  <si>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</si>
  <si>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</si>
  <si>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</si>
  <si>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</si>
  <si>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</si>
  <si>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>ENCARGADA DE CASA DE LA CULTURA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</si>
  <si>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</si>
  <si>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</si>
  <si>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</si>
  <si>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</si>
  <si>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</si>
  <si>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</si>
  <si>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</si>
  <si>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</si>
  <si>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</si>
  <si>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</si>
  <si>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VAZQUEZ FLORES ADELAIDA </t>
  </si>
  <si>
    <t xml:space="preserve">GONZALEZ CEJA ADELA </t>
  </si>
  <si>
    <t xml:space="preserve">MENDOZA SANCHEZ MAYRA ALEJANDRA </t>
  </si>
  <si>
    <t xml:space="preserve">TORRES CHAVEZ RAMIRO </t>
  </si>
  <si>
    <t xml:space="preserve">MADRIGAL MORFIN LAURA MATILDE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</si>
  <si>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</si>
  <si>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</si>
  <si>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</si>
  <si>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</si>
  <si>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 CARDENAS ROSALES JORGE ALEJANDRO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</si>
  <si>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</si>
  <si>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</si>
  <si>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</si>
  <si>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</si>
  <si>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</si>
  <si>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</si>
  <si>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</si>
  <si>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</si>
  <si>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MORFIN MENDOZA MA CARMEN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</si>
  <si>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</si>
  <si>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</si>
  <si>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</si>
  <si>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</si>
  <si>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</si>
  <si>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</si>
  <si>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</si>
  <si>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</si>
  <si>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</si>
  <si>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</si>
  <si>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</si>
  <si>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</si>
  <si>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</si>
  <si>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</si>
  <si>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</si>
  <si>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</si>
  <si>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</si>
  <si>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</si>
  <si>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</si>
  <si>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</si>
  <si>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</si>
  <si>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</si>
  <si>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</si>
  <si>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</si>
  <si>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</si>
  <si>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</si>
  <si>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</si>
  <si>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</si>
  <si>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MORFIN HERRERA HECTOR ALONSO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</si>
  <si>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</si>
  <si>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</si>
  <si>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</si>
  <si>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</si>
  <si>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</si>
  <si>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</si>
  <si>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</si>
  <si>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</si>
  <si>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ALCARAZ LOPEZ ALFREDO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</si>
  <si>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</si>
  <si>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</si>
  <si>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</si>
  <si>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PARTIDA MORENO  RAFAEL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</si>
  <si>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</si>
  <si>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</si>
  <si>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</si>
  <si>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</si>
  <si>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</si>
  <si>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</si>
  <si>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</si>
  <si>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</si>
  <si>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</si>
  <si>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</si>
  <si>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</si>
  <si>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</si>
  <si>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</si>
  <si>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</si>
  <si>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CORTES GOMEZ MARINA </t>
  </si>
  <si>
    <t xml:space="preserve">PEREZ ARIAS SALVADOR </t>
  </si>
  <si>
    <t xml:space="preserve">LICEA CASTILLO  J JESUS </t>
  </si>
  <si>
    <t xml:space="preserve">LOPEZ CASTAÑEDA ANTONIO </t>
  </si>
  <si>
    <t xml:space="preserve">ORTIZ MENDOZA FERNANDO </t>
  </si>
  <si>
    <t xml:space="preserve">MEDRANO CLAUSTRO ALEJANDRO CRUZ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</si>
  <si>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</si>
  <si>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</si>
  <si>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</si>
  <si>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</si>
  <si>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</si>
  <si>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</si>
  <si>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</si>
  <si>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</si>
  <si>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</si>
  <si>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</si>
  <si>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</si>
  <si>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</si>
  <si>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</si>
  <si>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</si>
  <si>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</si>
  <si>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</si>
  <si>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</si>
  <si>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</si>
  <si>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</si>
  <si>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CORTES GALVEZ JUAN CARLOS </t>
  </si>
  <si>
    <t xml:space="preserve">ARELLANO CASILLAS JUAN CARLOS </t>
  </si>
  <si>
    <t xml:space="preserve">AGUILAR RODRIGUEZ RAUL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</si>
  <si>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</si>
  <si>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</si>
  <si>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</si>
  <si>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</si>
  <si>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</si>
  <si>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</si>
  <si>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</si>
  <si>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</si>
  <si>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</si>
  <si>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</si>
  <si>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</si>
  <si>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</si>
  <si>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</si>
  <si>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</si>
  <si>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</si>
  <si>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</si>
  <si>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</si>
  <si>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</si>
  <si>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</si>
  <si>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</si>
  <si>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</si>
  <si>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FLORES OROZCO PEDRO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</si>
  <si>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</si>
  <si>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</si>
  <si>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</si>
  <si>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</si>
  <si>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</si>
  <si>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</si>
  <si>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</si>
  <si>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</si>
  <si>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</si>
  <si>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</si>
  <si>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</si>
  <si>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</si>
  <si>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</si>
  <si>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</si>
  <si>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</si>
  <si>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</si>
  <si>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</si>
  <si>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</si>
  <si>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</si>
  <si>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</si>
  <si>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</si>
  <si>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</si>
  <si>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</si>
  <si>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</si>
  <si>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</si>
  <si>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</si>
  <si>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</si>
  <si>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</si>
  <si>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</si>
  <si>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 MEZA LOPEZ ANGEL</t>
  </si>
  <si>
    <t xml:space="preserve">CORONA MUÑOZ ANGEL </t>
  </si>
  <si>
    <t xml:space="preserve">DE LOS SANTOS CHAVEZ  JACINTO </t>
  </si>
  <si>
    <t xml:space="preserve"> MEDINA VARGAS GUSTAVO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</si>
  <si>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</si>
  <si>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</si>
  <si>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</si>
  <si>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</si>
  <si>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MUNGUIA MARTINEZ FRANCISCO JAVIER</t>
  </si>
  <si>
    <t>HERNANDEZ HUERTA LUIS GONZALO</t>
  </si>
  <si>
    <t>CARDENAS ANDRADE RAFAEL</t>
  </si>
  <si>
    <t>OROZCO FLORES RAMON</t>
  </si>
  <si>
    <t xml:space="preserve">GARCIA CAZARES ANTONIO </t>
  </si>
  <si>
    <t>ENCARGADO DE BOMBAS (F)</t>
  </si>
  <si>
    <t>TORRES PANDURO MARTA</t>
  </si>
  <si>
    <t>RODRIGUEZ LOPEZ ANA IZA</t>
  </si>
  <si>
    <t>DESC. PRESTAMO</t>
  </si>
  <si>
    <t>DIRECTOR DE REGLAMENTOS Y SECRETARIO TECNICO COMUR</t>
  </si>
  <si>
    <t>BARRENDERO ( C)</t>
  </si>
  <si>
    <t>BARRENDERO (D)</t>
  </si>
  <si>
    <t>PEREZ JIMENEZ ARCADIO</t>
  </si>
  <si>
    <t>MEZA LEON GUSTAVO ALONSO</t>
  </si>
  <si>
    <t xml:space="preserve">FLORES HERNANDEZ MARIA CONCEPCION </t>
  </si>
  <si>
    <t>AUXILIAR MAQUINARIA</t>
  </si>
  <si>
    <t>GALVAN  JIMENEZ JUAN</t>
  </si>
  <si>
    <t>FIGUEROA CUEVAS SAHIRA BERENICE</t>
  </si>
  <si>
    <t>ENCARGADO DE APOYOS SOCIALES</t>
  </si>
  <si>
    <t>RANGEL GARCIA ISABEL</t>
  </si>
  <si>
    <t>FARIAS CORTES SAUL ERNESTO</t>
  </si>
  <si>
    <t>CUBRE INCAPACIDAD</t>
  </si>
  <si>
    <t>PRESTAMO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</si>
  <si>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</si>
  <si>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</si>
  <si>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</si>
  <si>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</si>
  <si>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</si>
  <si>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</si>
  <si>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PARTIDA GUTIERRES RAFAEL</t>
  </si>
  <si>
    <t>VALENCIA SANDOVAL ALEJANDRO RUBEN</t>
  </si>
  <si>
    <t>MAGAÑA ALCAZAR HUGO</t>
  </si>
  <si>
    <t>ASESOR JURIDICO</t>
  </si>
  <si>
    <t>JEFATURA DE GABINETE</t>
  </si>
  <si>
    <t>PANDURO SANDOVAL GIBRAN</t>
  </si>
  <si>
    <t>RAMIREZ ANAYA JAQUELINE GUADALUPE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</si>
  <si>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</si>
  <si>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</si>
  <si>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</si>
  <si>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</si>
  <si>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</si>
  <si>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</si>
  <si>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</si>
  <si>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</si>
  <si>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</si>
  <si>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</si>
  <si>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</si>
  <si>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</si>
  <si>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</si>
  <si>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</si>
  <si>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</si>
  <si>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</si>
  <si>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>SECRETRIA DE REGISTRO CIVIL (A)</t>
  </si>
  <si>
    <t>SECRETARIA DE REGISTRO CIVIL (B)</t>
  </si>
  <si>
    <t>SECRETARIA DE SINDICATURA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</si>
  <si>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</si>
  <si>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</si>
  <si>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</si>
  <si>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</si>
  <si>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ENCARGADO DE SISTEMAS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</si>
  <si>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</si>
  <si>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</si>
  <si>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</si>
  <si>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</si>
  <si>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</si>
  <si>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</si>
  <si>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</si>
  <si>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</si>
  <si>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</si>
  <si>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</si>
  <si>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</si>
  <si>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</si>
  <si>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ENCARGADA DE EDUCACION</t>
  </si>
  <si>
    <t>PROMOTOR DE DEPORTES(A)</t>
  </si>
  <si>
    <t>PROMOTOR DE DEPORTES (B)</t>
  </si>
  <si>
    <t xml:space="preserve">ENCARGADO DE UNIDAD DEPORTIVA </t>
  </si>
  <si>
    <t>VELADORR POLIDEPORTIVO</t>
  </si>
  <si>
    <t>SECRETARIA DE INSTANCIA DEL ADULTO MAYOR</t>
  </si>
  <si>
    <t>AUXILIAR ADMINISTRATIVO DE INSTANCIA DE LA JUVENTUD</t>
  </si>
  <si>
    <t>AUXILIAR ADMINISTRATIVO DE ASISTENCIA SOCIAL</t>
  </si>
  <si>
    <t xml:space="preserve">ENCARGADO DE PROYECTOS AGROPECUARIOS </t>
  </si>
  <si>
    <t>PROMOTOR DE FOMENTO AGROPECUARIO</t>
  </si>
  <si>
    <t>SECRETARIA DE FOMENTO AGROPECUARIO</t>
  </si>
  <si>
    <t>CHOFER DE MAQUINARIA</t>
  </si>
  <si>
    <t>AUXILIAR ADMINISTRATIVO DE AGUA POTABLE(A)</t>
  </si>
  <si>
    <t>AUXILIAR ADMINISTRATIVO DE AGUA POTABLE (B)</t>
  </si>
  <si>
    <t>SECRETARIA DE AGUA POTABLE (C)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</si>
  <si>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</si>
  <si>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</si>
  <si>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</si>
  <si>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</si>
  <si>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</si>
  <si>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</si>
  <si>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</si>
  <si>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</si>
  <si>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</si>
  <si>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</si>
  <si>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</si>
  <si>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</si>
  <si>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</si>
  <si>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JEFE OPERATIVO DE SERVICIOS GENERALES</t>
  </si>
  <si>
    <t>AUXILIAR DE SERVICIOS GENERALES (A)</t>
  </si>
  <si>
    <t>AUXILIAR DE SERVICIOS GENERALES (B)</t>
  </si>
  <si>
    <t>AUXILIAR DE SERVICIOS GENERALES ( C)</t>
  </si>
  <si>
    <t>INTENDENTE UNIDAD ADMINISTRATIVA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</si>
  <si>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</si>
  <si>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</si>
  <si>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</si>
  <si>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</si>
  <si>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</si>
  <si>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</si>
  <si>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>AYUDANTE  DE ALBAÑIL (G)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</si>
  <si>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</si>
  <si>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</si>
  <si>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</si>
  <si>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</si>
  <si>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</si>
  <si>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</si>
  <si>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SECRETARIA DE ECOLOGIA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</si>
  <si>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</si>
  <si>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</si>
  <si>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</si>
  <si>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</si>
  <si>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</si>
  <si>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</si>
  <si>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</si>
  <si>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</si>
  <si>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</si>
  <si>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</si>
  <si>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</si>
  <si>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</si>
  <si>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</si>
  <si>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</si>
  <si>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</si>
  <si>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</si>
  <si>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</si>
  <si>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</si>
  <si>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</si>
  <si>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PROMOTOR DE CULTURA</t>
  </si>
  <si>
    <t>AUXILIAR DE BIBLIOTECA</t>
  </si>
  <si>
    <t>INTENDENTE DE CASA DE LA CULTURA</t>
  </si>
  <si>
    <t>PROMOTOR DE MUSEO</t>
  </si>
  <si>
    <t>INTENDENTE DE MUSEO</t>
  </si>
  <si>
    <t>SUBDIRECTOR OPERATIVO DE SEGURIDAD PUBLICA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</si>
  <si>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</si>
  <si>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</si>
  <si>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</si>
  <si>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</si>
  <si>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OFICIAL DE PROTECCION CIVIL (A)</t>
  </si>
  <si>
    <t>OFICIAL DE PROTECION CIVIL (B)</t>
  </si>
  <si>
    <t>DIRECTOR DE TRANSITO Y VIALIDAD</t>
  </si>
  <si>
    <t>ENCARGADO DE ESTACIONOMETROS</t>
  </si>
  <si>
    <t>ALCARAZ JIMENEZ ADRIAN</t>
  </si>
  <si>
    <t>MEZA SALAZAR MARICELA</t>
  </si>
  <si>
    <t>BERNAL BARAJAS ANGEL ALEXIS</t>
  </si>
  <si>
    <t>INSTRUCTORA DE AEROBICS</t>
  </si>
  <si>
    <t>ENCARGADO DE VALVULA LA MISERIA</t>
  </si>
  <si>
    <t>ENCARGADO DE VIVERO</t>
  </si>
  <si>
    <t>CONTRERAS CASTILLO JULISSA</t>
  </si>
  <si>
    <t>SECRETARIA DE AGUA POTABLE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</si>
  <si>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</si>
  <si>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</si>
  <si>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</si>
  <si>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</si>
  <si>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</si>
  <si>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</si>
  <si>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</si>
  <si>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</si>
  <si>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AUXILIAR DE ECOLOGIA</t>
  </si>
  <si>
    <t>AUXILIAR DE CEMENTERIO</t>
  </si>
  <si>
    <t>AUXILIAR (B) DE SERVICIOS GENERALES</t>
  </si>
  <si>
    <t>AUXILIAR ( C ) DE SERVICIOS GENERALES</t>
  </si>
  <si>
    <t>COORDINACION DE DESARROLLO ECONOMICO Y COMBATE A LA DESIGUALDAD</t>
  </si>
  <si>
    <t>TORRES SANCHEZ BENJAMIN</t>
  </si>
  <si>
    <t>OFICIAL DE PROTECCION CIVIL</t>
  </si>
  <si>
    <t>AUXILIAR ADMINISTRATIVO DE SERVICIOS MEDICOS</t>
  </si>
  <si>
    <t>GUTIERREZ GALVEZ MARIA DEL CARMEN</t>
  </si>
  <si>
    <t>MARTINEZ TORRES MAYRA ANAHY</t>
  </si>
  <si>
    <t xml:space="preserve"> COORDINACION DE HACIENDA PUBLICA Y CATASTRO MUNICIPAL</t>
  </si>
  <si>
    <t>AUXILIAR ADMINISTRATIVO DE RECURSOS HUMANOS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</si>
  <si>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</si>
  <si>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</si>
  <si>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</si>
  <si>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</si>
  <si>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</si>
  <si>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</si>
  <si>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</si>
  <si>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</si>
  <si>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</si>
  <si>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MORFIN VALDOVINOS MARIO</t>
  </si>
  <si>
    <t>BEATRIZ ARAIZA DIEGO ARMANDO</t>
  </si>
  <si>
    <t>COORDINACION DE EDUCACION Y DESARROLLO INTEGRAL</t>
  </si>
  <si>
    <t>GALVAN TORRES JUAN MANUEL</t>
  </si>
  <si>
    <t xml:space="preserve">JIMENEZ VARGAS ELIZABETH </t>
  </si>
  <si>
    <t>CUBRE VACACIONES</t>
  </si>
  <si>
    <t>PINTOR</t>
  </si>
  <si>
    <t>ALVAREZ RIOS JOSE DE JESUS</t>
  </si>
  <si>
    <t>ALVAREZ RIOS MARTIN</t>
  </si>
  <si>
    <t>OCHOA GARCIA ANA NAYELI</t>
  </si>
  <si>
    <t>GONZALEZ LOPEZ JOSE ERNESTO</t>
  </si>
  <si>
    <t>AGUIRRE ZUÑIGA JOSE GUADALUPE</t>
  </si>
  <si>
    <t>GONZALEZ CEJA LORENZO</t>
  </si>
  <si>
    <t>LOPEZ DIMAS MARCO ANTONIO</t>
  </si>
  <si>
    <t>TORRES MENCOZA ARNOLDO</t>
  </si>
  <si>
    <t>AYUDANTE DE ALBAÑIL</t>
  </si>
  <si>
    <t>CEJA CONTRERAS JUAN CARLOS</t>
  </si>
  <si>
    <t>SANCHEZ HERNANDEZ CHRISTIAN EDUARDO</t>
  </si>
  <si>
    <t>RAMIREZ GUTIERREZ HERIBERTO</t>
  </si>
  <si>
    <t>OFICIAL DE PROTECCION CIVIL (B)</t>
  </si>
  <si>
    <t>CEJA CONTRERAS MARIANO</t>
  </si>
  <si>
    <t>RAMIREZ ESPINOZA ANA CELIA</t>
  </si>
  <si>
    <t>CHAVEZ CONTRERAS JUAN ESTEBAN</t>
  </si>
  <si>
    <t xml:space="preserve">LARIOS GARCIA MARTIN  </t>
  </si>
  <si>
    <t>PEREGRINO LOPEZ BELEN SARAHI</t>
  </si>
  <si>
    <t>DENIZ RAMOS BERTHA</t>
  </si>
  <si>
    <t xml:space="preserve">PEREZ GONZALEZ MARIA DE JESUS </t>
  </si>
  <si>
    <t xml:space="preserve">VACANTE </t>
  </si>
  <si>
    <t>LOPEZ MEJIA EDER MARTIN</t>
  </si>
  <si>
    <t>CHAVEZ VIDAL OSVALDO GASTON</t>
  </si>
  <si>
    <t>ROJO LARIOS FRANCISCO</t>
  </si>
  <si>
    <t>LICEA GARCIA LUIS MANUEL</t>
  </si>
  <si>
    <t>CERVANTES MOLINA DIANA LAURA</t>
  </si>
  <si>
    <t>MARTINEZ ORTIZ ALONDRA</t>
  </si>
  <si>
    <t>RODRIGUEZ VALENCIA LEIDY GUADALUPE</t>
  </si>
  <si>
    <t>GONZALEZ AVALOS ADAN</t>
  </si>
  <si>
    <t>GUDIÑO SOLORIO MARIA ELENA</t>
  </si>
  <si>
    <t xml:space="preserve">INTENDENCIA VIAS PUBLICAS </t>
  </si>
  <si>
    <t xml:space="preserve">LARIOS TOSCANO MA. ARACELI </t>
  </si>
  <si>
    <t>VALENCIA MACIAS J BARTOLO</t>
  </si>
  <si>
    <t xml:space="preserve">BARBOZA TORRES  JORGE RAMIRO </t>
  </si>
  <si>
    <t xml:space="preserve"> MUNDO VERA RAUL </t>
  </si>
  <si>
    <t>ORTIZ MENDOZA ADAN</t>
  </si>
  <si>
    <t>AUXILIAR ADMINISTRATIVO DE OBRAS PUBLICAS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</si>
  <si>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</si>
  <si>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</si>
  <si>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</si>
  <si>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</si>
  <si>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</si>
  <si>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</si>
  <si>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AUXILIAR DE DISEÑO</t>
  </si>
  <si>
    <t>ENCARGADO DE DISEÑO E IMAGEN</t>
  </si>
  <si>
    <t>ENCARGADO DE PARQUE VEHICULAR</t>
  </si>
  <si>
    <t>ARRIAGA HERNANDEZ LOURDES</t>
  </si>
  <si>
    <t>AUXILIAR ADMINISTRATIVO DE COMPUTO</t>
  </si>
  <si>
    <t>CHAVEZ TORRES SAMARIA GIZEH</t>
  </si>
  <si>
    <t>ENCARGADA DE MUSEO</t>
  </si>
  <si>
    <t>COORDINACION GENERAL DE CULTURA</t>
  </si>
  <si>
    <t>GARCIA BARAJAS MONSERRAT</t>
  </si>
  <si>
    <t>MARTINEZ LICEA SERGIO</t>
  </si>
  <si>
    <t>AUXILIAR MEDICO MUNICIPÀL</t>
  </si>
  <si>
    <t>MARQUEZ MARTINEZ ZENAIDA</t>
  </si>
  <si>
    <t>COORDINADORA DE GRUPOS COMUNITARIOS</t>
  </si>
  <si>
    <t>ROJO LARIOS LUIS GERARDO</t>
  </si>
  <si>
    <t>ENCARGADO DE INSTITUTO DE LA JUVENTUD</t>
  </si>
  <si>
    <t xml:space="preserve">DE LA MORA MACIAS PAUL RICARDO </t>
  </si>
  <si>
    <t>AUXILIAR DE PROGRAMAS DE VINCULACION INSTITUCIONAL</t>
  </si>
  <si>
    <t>SECRETARIA DE COORDINACION</t>
  </si>
  <si>
    <t>COORDINADORA GENERAL</t>
  </si>
  <si>
    <t>MORENO ALCARAZ EDUARDO MAURICIO</t>
  </si>
  <si>
    <t>LOPEZ MANZO JUAN MANUEL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</si>
  <si>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</si>
  <si>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</si>
  <si>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</si>
  <si>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</si>
  <si>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</si>
  <si>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</si>
  <si>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</si>
  <si>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CHAVEZ CONTRERAS JOSE LUIS</t>
  </si>
  <si>
    <t>CUBRE VACACIONES ENCARGADO DE BOMBAS</t>
  </si>
  <si>
    <t>RODRIGUEZ LOPEZ J. GUADALUPE</t>
  </si>
  <si>
    <t>RECOLECTOR ASEO PUBLICO</t>
  </si>
  <si>
    <t>TOSCANO VALENCIA ARNOLDO</t>
  </si>
  <si>
    <t>VELADOR MERCADO MUNICIPAL</t>
  </si>
  <si>
    <t>RANGEL CARDENAS CLAUDIA GUADALUPE</t>
  </si>
  <si>
    <t>OCHOA GONZALEZ BRAYAN MARTIN</t>
  </si>
  <si>
    <t>VELADOR RASTRO MUNICIPAL</t>
  </si>
  <si>
    <t>CHAVEZ RANGEL DORA ELENA</t>
  </si>
  <si>
    <t>MENDOZA VARGAS RODRIGO</t>
  </si>
  <si>
    <t>AUXILIAR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</si>
  <si>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</si>
  <si>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</si>
  <si>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</si>
  <si>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</si>
  <si>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</si>
  <si>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</si>
  <si>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</si>
  <si>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</si>
  <si>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</si>
  <si>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</si>
  <si>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</si>
  <si>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</si>
  <si>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</si>
  <si>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</si>
  <si>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</si>
  <si>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</si>
  <si>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</si>
  <si>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</si>
  <si>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</si>
  <si>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</si>
  <si>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</si>
  <si>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</si>
  <si>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 xml:space="preserve">PARTIDA PANDURO EDGAR OSVALDO </t>
  </si>
  <si>
    <t>JIMENEZ OSEGUERA ISMAEL</t>
  </si>
  <si>
    <t>MENDOZA DEL TORO MARIA FERNANDA</t>
  </si>
  <si>
    <t>ALCARAZ JIMENEZ JUAN CARLOS</t>
  </si>
  <si>
    <t>LOPEZ RODRIGUEZ KARLA NOEMI</t>
  </si>
  <si>
    <t>GODINEZ MORENO LUCIA DEL CARMEN</t>
  </si>
  <si>
    <t>VAZQUEZ CISNEROS JESUS EUGENIO</t>
  </si>
  <si>
    <t>GOMEZ LOPEZ JOSE ALBERTO</t>
  </si>
  <si>
    <t>LOPES CARDENAS GILBERTO EMANUEL</t>
  </si>
  <si>
    <t>GARCIA EISEBIO MANUEL ALEJANDRO</t>
  </si>
  <si>
    <t>SOTO MENDOZA SOTERO RAMON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</si>
  <si>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</si>
  <si>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</si>
  <si>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</si>
  <si>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</si>
  <si>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</si>
  <si>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</si>
  <si>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</si>
  <si>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</si>
  <si>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 xml:space="preserve">COORDINACION DE MOVILIDAD Y TRANSPORTE </t>
  </si>
  <si>
    <t>MEZA VARGAS MIGUEL ANGEL</t>
  </si>
  <si>
    <t xml:space="preserve">FIGUEROA CARDENAS DIEGO CESAR </t>
  </si>
  <si>
    <t>SERVICIOS PUBLICOS MUNICIPALES Y CONSTRUCCION DE COCOMUNIDAD</t>
  </si>
  <si>
    <t>SOTO LICEA GERMAN</t>
  </si>
  <si>
    <t xml:space="preserve">GARCIA CONTRERAS JANNAY </t>
  </si>
  <si>
    <t>GOMEZ MARTINEZ ALVARO ALEJANDRO</t>
  </si>
  <si>
    <t>MORFIN OROZCO YERANI YASMIN</t>
  </si>
  <si>
    <t>ADMINISTRACION DE OFICIALIA MAYOR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</si>
  <si>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</si>
  <si>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</si>
  <si>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</si>
  <si>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</si>
  <si>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</si>
  <si>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SILVA SERENA CINTHIA GABRIELA</t>
  </si>
  <si>
    <t>PSICOLOGA</t>
  </si>
  <si>
    <t>INTENDENTE UNIDAD DE SERVICIOS MEDICOS T/V</t>
  </si>
  <si>
    <t>SANCHEZ HINOJOSA GLADYS RAVIELA</t>
  </si>
  <si>
    <t>FONTANERO</t>
  </si>
  <si>
    <t>ENCARGADO DE BOMBAS</t>
  </si>
  <si>
    <t xml:space="preserve">NOTIFICADOR DE AGUA POTABLE </t>
  </si>
  <si>
    <t>NOTIFICADOR D E AGUA POTABLE</t>
  </si>
  <si>
    <t xml:space="preserve">AUXILIAR DE SERVICIOS GENERALES </t>
  </si>
  <si>
    <t>ANGUIANO CORDOVA J. JESUS</t>
  </si>
  <si>
    <t>VARGAS BARAJAS GABRIEL DE JESUS</t>
  </si>
  <si>
    <t>DIAZ MANZO FRANCISCO</t>
  </si>
  <si>
    <t xml:space="preserve">TENORIO TORRES RAMIRO </t>
  </si>
  <si>
    <t>GARCIA GOMEZ JAVIER FRANCISCO</t>
  </si>
  <si>
    <t xml:space="preserve">COORDINACION GENERAL DE ADMINISTRACION Y OFICIALIA MAYOR </t>
  </si>
  <si>
    <t xml:space="preserve">AYUDANTE DE MECANICO </t>
  </si>
  <si>
    <t>MORFIN VARGAS ALFREDO</t>
  </si>
  <si>
    <t>SANDOVAL MEJIA JUAN PABLO</t>
  </si>
  <si>
    <t>NOTIFICADOR DE CATASTRO MUNICIPAL</t>
  </si>
  <si>
    <t>DIAZ MANZO TERESA DE JESUS</t>
  </si>
  <si>
    <t>VARGAS BARAJAS SANTIAGO</t>
  </si>
  <si>
    <t>COORDINADOR DE PROYECTOS ESTRATEGICOS</t>
  </si>
  <si>
    <t>RAMIRES MILANEZ LENIN ALFREDO</t>
  </si>
  <si>
    <t>ENCARGADA DE PROVEEDURIA</t>
  </si>
  <si>
    <t>VALENCIA PRECIADO NETSSY VIRIDIANA</t>
  </si>
  <si>
    <t>MARTINEZ LICEA CLAUDIA MARIELLA</t>
  </si>
  <si>
    <t>SERVICIOS PUBLICOS MUNICIPALES Y CONSTRUCCION DE COMUNIDAD</t>
  </si>
  <si>
    <t xml:space="preserve">AYUDANTE DE PARQUES Y JARDIN </t>
  </si>
  <si>
    <t xml:space="preserve">AGENTE VIAL </t>
  </si>
  <si>
    <t>FIGUEROA BECERRA ADRIANA GUADALUPE</t>
  </si>
  <si>
    <t>MARQUEZ ROJO CRISTINA</t>
  </si>
  <si>
    <t>LARIOS CHAVEZ JORGE</t>
  </si>
  <si>
    <t>MORFIN MORFIN HERIBERTO</t>
  </si>
  <si>
    <t>AUXILIAR TECNICO DE AGUA POTABLE</t>
  </si>
  <si>
    <t>MEZA LOPEZ FILOMENO</t>
  </si>
  <si>
    <t>ENCARGADO</t>
  </si>
  <si>
    <t>FLORES LUNA LAURA</t>
  </si>
  <si>
    <t xml:space="preserve">FLORES LUNA KARLA </t>
  </si>
  <si>
    <t>ENCARGADA DE PATRIMONIO</t>
  </si>
  <si>
    <t>CONSERJE DE AREAS VERDES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</si>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</sst>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  <numFmt numFmtId="165" formatCode="&quot;$&quot;#,##0.00"/>
    <numFmt numFmtId="166" formatCode="_-[$$-80A]* #,##0.00_-;\-[$$-80A]* #,##0.00_-;_-[$$-80A]* &quot;-&quot;??_-;_-@_-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 tint="4.9989318521683403E-2"/>
      <name val="Arial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20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8"/>
      <color theme="1" tint="4.9989318521683403E-2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335">
    <xf numFmtId="0" fontId="0" fillId="0" borderId="0" xfId="0"/>
    <xf numFmtId="44" fontId="0" fillId="0" borderId="0" xfId="0" applyNumberFormat="1"/>
    <xf numFmtId="0" fontId="8" fillId="0" borderId="0" xfId="0" applyFont="1"/>
    <xf numFmtId="44" fontId="8" fillId="0" borderId="0" xfId="0" applyNumberFormat="1" applyFont="1"/>
    <xf numFmtId="0" fontId="1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9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14" fillId="0" borderId="0" xfId="0" applyFont="1"/>
    <xf numFmtId="1" fontId="13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8" fillId="0" borderId="0" xfId="0" applyNumberFormat="1" applyFont="1"/>
    <xf numFmtId="2" fontId="13" fillId="0" borderId="0" xfId="0" applyNumberFormat="1" applyFont="1" applyAlignment="1">
      <alignment horizontal="center" vertical="center"/>
    </xf>
    <xf numFmtId="44" fontId="6" fillId="4" borderId="11" xfId="0" applyNumberFormat="1" applyFont="1" applyFill="1" applyBorder="1" applyAlignment="1">
      <alignment horizontal="center" vertical="center" wrapText="1"/>
    </xf>
    <xf numFmtId="44" fontId="13" fillId="0" borderId="0" xfId="1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4" fontId="5" fillId="0" borderId="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4" borderId="24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25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/>
    </xf>
    <xf numFmtId="2" fontId="8" fillId="0" borderId="0" xfId="0" applyNumberFormat="1" applyFont="1"/>
    <xf numFmtId="2" fontId="0" fillId="0" borderId="0" xfId="0" applyNumberFormat="1"/>
    <xf numFmtId="166" fontId="5" fillId="0" borderId="4" xfId="0" applyNumberFormat="1" applyFont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166" fontId="0" fillId="0" borderId="0" xfId="0" applyNumberFormat="1"/>
    <xf numFmtId="166" fontId="3" fillId="0" borderId="0" xfId="0" applyNumberFormat="1" applyFont="1"/>
    <xf numFmtId="166" fontId="8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6" fontId="5" fillId="0" borderId="4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textRotation="90" wrapText="1"/>
    </xf>
    <xf numFmtId="0" fontId="17" fillId="3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/>
    <xf numFmtId="2" fontId="13" fillId="0" borderId="0" xfId="1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44" fontId="6" fillId="4" borderId="12" xfId="1" applyFont="1" applyFill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/>
    </xf>
    <xf numFmtId="44" fontId="6" fillId="4" borderId="25" xfId="1" applyFont="1" applyFill="1" applyBorder="1" applyAlignment="1">
      <alignment horizontal="center" vertical="center" wrapText="1"/>
    </xf>
    <xf numFmtId="44" fontId="5" fillId="0" borderId="0" xfId="1" applyFont="1" applyBorder="1" applyAlignment="1">
      <alignment horizontal="center"/>
    </xf>
    <xf numFmtId="44" fontId="6" fillId="0" borderId="0" xfId="1" applyFont="1" applyBorder="1" applyAlignment="1">
      <alignment horizontal="center" vertical="center" wrapText="1"/>
    </xf>
    <xf numFmtId="44" fontId="8" fillId="0" borderId="0" xfId="1" applyFont="1"/>
    <xf numFmtId="44" fontId="0" fillId="0" borderId="0" xfId="1" applyFont="1"/>
    <xf numFmtId="0" fontId="16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Border="1"/>
    <xf numFmtId="166" fontId="6" fillId="3" borderId="18" xfId="1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/>
    <xf numFmtId="2" fontId="0" fillId="0" borderId="0" xfId="0" applyNumberFormat="1" applyFill="1"/>
    <xf numFmtId="2" fontId="6" fillId="6" borderId="11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166" fontId="6" fillId="4" borderId="18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44" fontId="6" fillId="4" borderId="16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/>
    </xf>
    <xf numFmtId="44" fontId="6" fillId="4" borderId="29" xfId="0" applyNumberFormat="1" applyFont="1" applyFill="1" applyBorder="1" applyAlignment="1">
      <alignment horizontal="center" vertical="center" wrapText="1"/>
    </xf>
    <xf numFmtId="2" fontId="6" fillId="4" borderId="16" xfId="0" applyNumberFormat="1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3" borderId="13" xfId="1" applyNumberFormat="1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4" fontId="6" fillId="4" borderId="2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4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0" xfId="0" applyFont="1" applyFill="1"/>
    <xf numFmtId="165" fontId="13" fillId="0" borderId="0" xfId="0" applyNumberFormat="1" applyFont="1"/>
    <xf numFmtId="166" fontId="6" fillId="0" borderId="13" xfId="3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5" fillId="8" borderId="1" xfId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44" fontId="5" fillId="8" borderId="1" xfId="0" applyNumberFormat="1" applyFont="1" applyFill="1" applyBorder="1" applyAlignment="1">
      <alignment horizontal="center" vertical="center"/>
    </xf>
    <xf numFmtId="44" fontId="5" fillId="8" borderId="1" xfId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66" fontId="5" fillId="8" borderId="1" xfId="3" applyNumberFormat="1" applyFont="1" applyFill="1" applyBorder="1" applyAlignment="1">
      <alignment horizontal="center" vertical="center" wrapText="1"/>
    </xf>
    <xf numFmtId="1" fontId="5" fillId="8" borderId="1" xfId="1" applyNumberFormat="1" applyFont="1" applyFill="1" applyBorder="1" applyAlignment="1">
      <alignment horizontal="center" vertical="center" wrapText="1"/>
    </xf>
    <xf numFmtId="2" fontId="5" fillId="8" borderId="1" xfId="1" applyNumberFormat="1" applyFont="1" applyFill="1" applyBorder="1" applyAlignment="1">
      <alignment horizontal="center" vertical="center" wrapText="1"/>
    </xf>
    <xf numFmtId="166" fontId="5" fillId="8" borderId="1" xfId="1" applyNumberFormat="1" applyFont="1" applyFill="1" applyBorder="1" applyAlignment="1">
      <alignment horizontal="center" vertical="center" wrapText="1"/>
    </xf>
    <xf numFmtId="166" fontId="6" fillId="8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textRotation="90" wrapText="1"/>
    </xf>
    <xf numFmtId="0" fontId="20" fillId="7" borderId="3" xfId="0" applyFont="1" applyFill="1" applyBorder="1" applyAlignment="1">
      <alignment horizontal="center" vertical="center" textRotation="90" wrapText="1"/>
    </xf>
    <xf numFmtId="0" fontId="20" fillId="7" borderId="1" xfId="0" applyFont="1" applyFill="1" applyBorder="1" applyAlignment="1">
      <alignment horizontal="center" vertical="center" textRotation="90" wrapText="1"/>
    </xf>
    <xf numFmtId="0" fontId="20" fillId="7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2" fontId="6" fillId="4" borderId="35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2" fontId="6" fillId="4" borderId="9" xfId="0" applyNumberFormat="1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 vertical="center" textRotation="90" wrapText="1"/>
    </xf>
    <xf numFmtId="0" fontId="20" fillId="7" borderId="2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textRotation="90" wrapText="1"/>
    </xf>
    <xf numFmtId="0" fontId="22" fillId="0" borderId="3" xfId="0" applyFont="1" applyFill="1" applyBorder="1" applyAlignment="1">
      <alignment horizontal="center" vertical="center" textRotation="90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6" fontId="6" fillId="4" borderId="6" xfId="0" applyNumberFormat="1" applyFont="1" applyFill="1" applyBorder="1" applyAlignment="1">
      <alignment horizontal="center" vertical="center" wrapText="1"/>
    </xf>
    <xf numFmtId="166" fontId="6" fillId="4" borderId="7" xfId="0" applyNumberFormat="1" applyFont="1" applyFill="1" applyBorder="1" applyAlignment="1">
      <alignment horizontal="center" vertical="center" wrapText="1"/>
    </xf>
    <xf numFmtId="166" fontId="6" fillId="4" borderId="8" xfId="0" applyNumberFormat="1" applyFont="1" applyFill="1" applyBorder="1" applyAlignment="1">
      <alignment horizontal="center" vertical="center" wrapText="1"/>
    </xf>
    <xf numFmtId="166" fontId="6" fillId="4" borderId="19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2" fontId="6" fillId="4" borderId="36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6" fillId="4" borderId="30" xfId="0" applyNumberFormat="1" applyFont="1" applyFill="1" applyBorder="1" applyAlignment="1">
      <alignment horizontal="center" vertical="center" wrapText="1"/>
    </xf>
    <xf numFmtId="2" fontId="6" fillId="4" borderId="38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164" fontId="7" fillId="0" borderId="0" xfId="0" applyNumberFormat="1" applyFont="1" applyFill="1" applyBorder="1" applyProtection="1">
      <protection locked="0"/>
    </xf>
    <xf numFmtId="165" fontId="25" fillId="0" borderId="0" xfId="3" applyNumberFormat="1" applyFont="1" applyFill="1" applyBorder="1"/>
    <xf numFmtId="165" fontId="25" fillId="0" borderId="0" xfId="3" applyNumberFormat="1" applyFont="1" applyFill="1"/>
    <xf numFmtId="165" fontId="7" fillId="0" borderId="0" xfId="3" applyNumberFormat="1" applyFont="1" applyFill="1" applyBorder="1" applyProtection="1">
      <protection locked="0"/>
    </xf>
    <xf numFmtId="164" fontId="7" fillId="0" borderId="0" xfId="3" applyNumberFormat="1" applyFont="1" applyFill="1" applyBorder="1" applyProtection="1">
      <protection locked="0"/>
    </xf>
    <xf numFmtId="2" fontId="25" fillId="0" borderId="0" xfId="0" applyNumberFormat="1" applyFont="1" applyFill="1" applyBorder="1" applyAlignment="1">
      <alignment vertical="center" wrapText="1"/>
    </xf>
    <xf numFmtId="165" fontId="26" fillId="0" borderId="0" xfId="3" applyNumberFormat="1" applyFont="1" applyFill="1" applyBorder="1"/>
    <xf numFmtId="165" fontId="25" fillId="0" borderId="0" xfId="1" applyNumberFormat="1" applyFont="1" applyFill="1" applyBorder="1" applyAlignment="1">
      <alignment wrapText="1"/>
    </xf>
    <xf numFmtId="164" fontId="24" fillId="0" borderId="0" xfId="3" applyNumberFormat="1" applyFont="1" applyFill="1" applyBorder="1" applyProtection="1">
      <protection locked="0"/>
    </xf>
    <xf numFmtId="165" fontId="24" fillId="0" borderId="0" xfId="3" applyNumberFormat="1" applyFont="1" applyFill="1" applyBorder="1" applyProtection="1">
      <protection locked="0"/>
    </xf>
    <xf numFmtId="0" fontId="27" fillId="0" borderId="0" xfId="0" applyFont="1"/>
    <xf numFmtId="0" fontId="11" fillId="3" borderId="2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6" fontId="11" fillId="4" borderId="24" xfId="3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44" fontId="11" fillId="4" borderId="1" xfId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6" fontId="11" fillId="3" borderId="1" xfId="1" applyNumberFormat="1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/>
    <xf numFmtId="0" fontId="10" fillId="3" borderId="9" xfId="0" applyFont="1" applyFill="1" applyBorder="1" applyAlignment="1"/>
    <xf numFmtId="0" fontId="11" fillId="4" borderId="3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2" fontId="11" fillId="4" borderId="35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 vertical="center" wrapText="1"/>
    </xf>
    <xf numFmtId="44" fontId="11" fillId="4" borderId="10" xfId="0" applyNumberFormat="1" applyFont="1" applyFill="1" applyBorder="1" applyAlignment="1">
      <alignment horizontal="center" vertical="center" wrapText="1"/>
    </xf>
    <xf numFmtId="1" fontId="11" fillId="4" borderId="11" xfId="0" applyNumberFormat="1" applyFont="1" applyFill="1" applyBorder="1" applyAlignment="1">
      <alignment horizontal="center" vertical="center" wrapText="1"/>
    </xf>
    <xf numFmtId="166" fontId="11" fillId="4" borderId="11" xfId="0" applyNumberFormat="1" applyFont="1" applyFill="1" applyBorder="1" applyAlignment="1">
      <alignment horizontal="center" vertical="center" wrapText="1"/>
    </xf>
    <xf numFmtId="44" fontId="11" fillId="4" borderId="11" xfId="0" applyNumberFormat="1" applyFont="1" applyFill="1" applyBorder="1" applyAlignment="1">
      <alignment horizontal="center" vertical="center" wrapText="1"/>
    </xf>
    <xf numFmtId="44" fontId="11" fillId="4" borderId="16" xfId="0" applyNumberFormat="1" applyFont="1" applyFill="1" applyBorder="1" applyAlignment="1">
      <alignment horizontal="center" vertical="center" wrapText="1"/>
    </xf>
    <xf numFmtId="44" fontId="11" fillId="4" borderId="12" xfId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11" fillId="6" borderId="11" xfId="0" applyNumberFormat="1" applyFont="1" applyFill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2" xfId="0" applyNumberFormat="1" applyFont="1" applyFill="1" applyBorder="1" applyAlignment="1">
      <alignment horizontal="center" vertical="center" wrapText="1"/>
    </xf>
    <xf numFmtId="166" fontId="11" fillId="3" borderId="18" xfId="1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 applyAlignment="1" applyProtection="1">
      <alignment horizontal="center" vertical="center" wrapText="1"/>
      <protection locked="0"/>
    </xf>
    <xf numFmtId="0" fontId="24" fillId="3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44" fontId="30" fillId="4" borderId="23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66" fontId="30" fillId="4" borderId="3" xfId="0" applyNumberFormat="1" applyFont="1" applyFill="1" applyBorder="1" applyAlignment="1">
      <alignment horizontal="center" vertical="center" wrapText="1"/>
    </xf>
    <xf numFmtId="44" fontId="30" fillId="4" borderId="3" xfId="0" applyNumberFormat="1" applyFont="1" applyFill="1" applyBorder="1" applyAlignment="1">
      <alignment horizontal="center" vertical="center" wrapText="1"/>
    </xf>
    <xf numFmtId="44" fontId="30" fillId="4" borderId="28" xfId="0" applyNumberFormat="1" applyFont="1" applyFill="1" applyBorder="1" applyAlignment="1">
      <alignment horizontal="center" vertical="center" wrapText="1"/>
    </xf>
    <xf numFmtId="44" fontId="30" fillId="4" borderId="31" xfId="1" applyFont="1" applyFill="1" applyBorder="1" applyAlignment="1">
      <alignment horizontal="center" vertical="center" wrapText="1"/>
    </xf>
    <xf numFmtId="2" fontId="30" fillId="4" borderId="23" xfId="0" applyNumberFormat="1" applyFont="1" applyFill="1" applyBorder="1" applyAlignment="1">
      <alignment horizontal="center" vertical="center" wrapText="1"/>
    </xf>
    <xf numFmtId="2" fontId="30" fillId="6" borderId="3" xfId="0" applyNumberFormat="1" applyFont="1" applyFill="1" applyBorder="1" applyAlignment="1">
      <alignment horizontal="center" vertical="center" wrapText="1"/>
    </xf>
    <xf numFmtId="2" fontId="30" fillId="4" borderId="3" xfId="0" applyNumberFormat="1" applyFont="1" applyFill="1" applyBorder="1" applyAlignment="1">
      <alignment horizontal="center" vertical="center" wrapText="1"/>
    </xf>
    <xf numFmtId="2" fontId="30" fillId="4" borderId="28" xfId="0" applyNumberFormat="1" applyFont="1" applyFill="1" applyBorder="1" applyAlignment="1">
      <alignment horizontal="center" vertical="center" wrapText="1"/>
    </xf>
    <xf numFmtId="2" fontId="30" fillId="4" borderId="31" xfId="0" applyNumberFormat="1" applyFont="1" applyFill="1" applyBorder="1" applyAlignment="1">
      <alignment horizontal="center" vertical="center" wrapText="1"/>
    </xf>
    <xf numFmtId="166" fontId="30" fillId="3" borderId="22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6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1"/>
  <sheetViews>
    <sheetView tabSelected="1" view="pageLayout" topLeftCell="A274" zoomScale="55" zoomScaleNormal="20" zoomScaleSheetLayoutView="30" zoomScalePageLayoutView="55" workbookViewId="0">
      <selection activeCell="A280" sqref="A280:O280"/>
    </sheetView>
  </sheetViews>
  <sheetFormatPr baseColWidth="10" defaultRowHeight="15.75" x14ac:dyDescent="0.25"/>
  <cols>
    <col min="1" max="1" width="21.375" style="84" customWidth="1"/>
    <col min="2" max="2" width="23.75" style="319" customWidth="1"/>
    <col min="3" max="3" width="28.125" customWidth="1"/>
    <col min="4" max="4" width="14.375" style="1" customWidth="1"/>
    <col min="5" max="5" width="9.5" style="15" customWidth="1"/>
    <col min="6" max="6" width="19.375" style="75" customWidth="1"/>
    <col min="7" max="7" width="14.625" style="1" customWidth="1"/>
    <col min="8" max="8" width="16" style="1" hidden="1" customWidth="1"/>
    <col min="9" max="9" width="20.5" style="94" customWidth="1"/>
    <col min="10" max="10" width="17.875" style="67" customWidth="1"/>
    <col min="11" max="11" width="15.125" style="105" customWidth="1"/>
    <col min="12" max="12" width="18" style="67" customWidth="1"/>
    <col min="13" max="13" width="17.25" style="67" hidden="1" customWidth="1"/>
    <col min="14" max="14" width="17.625" style="67" customWidth="1"/>
    <col min="15" max="15" width="20.75" style="78" bestFit="1" customWidth="1"/>
  </cols>
  <sheetData>
    <row r="1" spans="1:15" s="43" customFormat="1" ht="36" customHeight="1" thickBot="1" x14ac:dyDescent="0.25">
      <c r="A1" s="272" t="s">
        <v>480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s="43" customFormat="1" ht="15.75" customHeight="1" x14ac:dyDescent="0.2">
      <c r="A2" s="274"/>
      <c r="B2" s="317"/>
      <c r="C2" s="275"/>
      <c r="D2" s="276" t="s">
        <v>41</v>
      </c>
      <c r="E2" s="277"/>
      <c r="F2" s="277"/>
      <c r="G2" s="277"/>
      <c r="H2" s="277"/>
      <c r="I2" s="278"/>
      <c r="J2" s="279" t="s">
        <v>46</v>
      </c>
      <c r="K2" s="280"/>
      <c r="L2" s="280"/>
      <c r="M2" s="280"/>
      <c r="N2" s="281"/>
      <c r="O2" s="282"/>
    </row>
    <row r="3" spans="1:15" s="43" customFormat="1" ht="36" customHeight="1" thickBot="1" x14ac:dyDescent="0.25">
      <c r="A3" s="296" t="s">
        <v>59</v>
      </c>
      <c r="B3" s="297" t="s">
        <v>1</v>
      </c>
      <c r="C3" s="283" t="s">
        <v>2</v>
      </c>
      <c r="D3" s="284" t="s">
        <v>3</v>
      </c>
      <c r="E3" s="285" t="s">
        <v>51</v>
      </c>
      <c r="F3" s="286" t="s">
        <v>44</v>
      </c>
      <c r="G3" s="287" t="s">
        <v>45</v>
      </c>
      <c r="H3" s="288" t="s">
        <v>338</v>
      </c>
      <c r="I3" s="289" t="s">
        <v>47</v>
      </c>
      <c r="J3" s="290" t="s">
        <v>42</v>
      </c>
      <c r="K3" s="291" t="s">
        <v>43</v>
      </c>
      <c r="L3" s="292" t="s">
        <v>52</v>
      </c>
      <c r="M3" s="293" t="s">
        <v>339</v>
      </c>
      <c r="N3" s="294" t="s">
        <v>48</v>
      </c>
      <c r="O3" s="295" t="s">
        <v>49</v>
      </c>
    </row>
    <row r="4" spans="1:15" s="43" customFormat="1" ht="45.75" customHeight="1" x14ac:dyDescent="0.2">
      <c r="A4" s="210" t="s">
        <v>361</v>
      </c>
      <c r="B4" s="300" t="s">
        <v>4</v>
      </c>
      <c r="C4" s="147" t="s">
        <v>601</v>
      </c>
      <c r="D4" s="21">
        <v>718.2</v>
      </c>
      <c r="E4" s="22">
        <v>15</v>
      </c>
      <c r="F4" s="68">
        <f>+D4*E4</f>
        <v>10773</v>
      </c>
      <c r="G4" s="23"/>
      <c r="H4" s="23"/>
      <c r="I4" s="89">
        <f>+F4+G4+H4</f>
        <v>10773</v>
      </c>
      <c r="J4" s="55">
        <v>1590.01</v>
      </c>
      <c r="K4" s="99"/>
      <c r="L4" s="55"/>
      <c r="M4" s="55"/>
      <c r="N4" s="55">
        <f>+J4+K4+L4+M4</f>
        <v>1590.01</v>
      </c>
      <c r="O4" s="79">
        <f>+I4-N4</f>
        <v>9182.99</v>
      </c>
    </row>
    <row r="5" spans="1:15" s="43" customFormat="1" ht="45.75" customHeight="1" x14ac:dyDescent="0.2">
      <c r="A5" s="211"/>
      <c r="B5" s="249" t="s">
        <v>4</v>
      </c>
      <c r="C5" s="148" t="s">
        <v>602</v>
      </c>
      <c r="D5" s="21">
        <v>718.2</v>
      </c>
      <c r="E5" s="22">
        <v>15</v>
      </c>
      <c r="F5" s="68">
        <f t="shared" ref="F5:F13" si="0">+D5*E5</f>
        <v>10773</v>
      </c>
      <c r="G5" s="26"/>
      <c r="H5" s="23"/>
      <c r="I5" s="89">
        <f t="shared" ref="I5:I13" si="1">+F5+G5+H5</f>
        <v>10773</v>
      </c>
      <c r="J5" s="55">
        <v>1590.01</v>
      </c>
      <c r="K5" s="62"/>
      <c r="L5" s="55"/>
      <c r="M5" s="55"/>
      <c r="N5" s="55">
        <f t="shared" ref="N5:N13" si="2">+J5+K5+L5+M5</f>
        <v>1590.01</v>
      </c>
      <c r="O5" s="79">
        <f t="shared" ref="O5:O13" si="3">+I5-N5</f>
        <v>9182.99</v>
      </c>
    </row>
    <row r="6" spans="1:15" s="43" customFormat="1" ht="45.75" customHeight="1" x14ac:dyDescent="0.2">
      <c r="A6" s="211"/>
      <c r="B6" s="249" t="s">
        <v>4</v>
      </c>
      <c r="C6" s="148" t="s">
        <v>603</v>
      </c>
      <c r="D6" s="21">
        <v>718.2</v>
      </c>
      <c r="E6" s="22">
        <v>15</v>
      </c>
      <c r="F6" s="68">
        <f t="shared" si="0"/>
        <v>10773</v>
      </c>
      <c r="G6" s="26"/>
      <c r="H6" s="23"/>
      <c r="I6" s="89">
        <f t="shared" si="1"/>
        <v>10773</v>
      </c>
      <c r="J6" s="55">
        <v>1590.01</v>
      </c>
      <c r="K6" s="62"/>
      <c r="L6" s="55"/>
      <c r="M6" s="55"/>
      <c r="N6" s="55">
        <f t="shared" si="2"/>
        <v>1590.01</v>
      </c>
      <c r="O6" s="79">
        <f t="shared" si="3"/>
        <v>9182.99</v>
      </c>
    </row>
    <row r="7" spans="1:15" s="43" customFormat="1" ht="45.75" customHeight="1" x14ac:dyDescent="0.2">
      <c r="A7" s="211"/>
      <c r="B7" s="249" t="s">
        <v>4</v>
      </c>
      <c r="C7" s="148" t="s">
        <v>604</v>
      </c>
      <c r="D7" s="21">
        <v>718.2</v>
      </c>
      <c r="E7" s="22">
        <v>15</v>
      </c>
      <c r="F7" s="68">
        <f t="shared" si="0"/>
        <v>10773</v>
      </c>
      <c r="G7" s="26"/>
      <c r="H7" s="23"/>
      <c r="I7" s="89">
        <f t="shared" si="1"/>
        <v>10773</v>
      </c>
      <c r="J7" s="55">
        <v>1590.01</v>
      </c>
      <c r="K7" s="62"/>
      <c r="L7" s="55"/>
      <c r="M7" s="55"/>
      <c r="N7" s="55">
        <f t="shared" si="2"/>
        <v>1590.01</v>
      </c>
      <c r="O7" s="79">
        <f t="shared" si="3"/>
        <v>9182.99</v>
      </c>
    </row>
    <row r="8" spans="1:15" s="43" customFormat="1" ht="45.75" customHeight="1" x14ac:dyDescent="0.2">
      <c r="A8" s="211"/>
      <c r="B8" s="249" t="s">
        <v>4</v>
      </c>
      <c r="C8" s="148" t="s">
        <v>605</v>
      </c>
      <c r="D8" s="21">
        <v>718.2</v>
      </c>
      <c r="E8" s="22">
        <v>15</v>
      </c>
      <c r="F8" s="68">
        <f t="shared" si="0"/>
        <v>10773</v>
      </c>
      <c r="G8" s="26"/>
      <c r="H8" s="23"/>
      <c r="I8" s="89">
        <f t="shared" si="1"/>
        <v>10773</v>
      </c>
      <c r="J8" s="55">
        <v>1590.01</v>
      </c>
      <c r="K8" s="62"/>
      <c r="L8" s="55"/>
      <c r="M8" s="55"/>
      <c r="N8" s="55">
        <f t="shared" si="2"/>
        <v>1590.01</v>
      </c>
      <c r="O8" s="79">
        <f t="shared" si="3"/>
        <v>9182.99</v>
      </c>
    </row>
    <row r="9" spans="1:15" s="43" customFormat="1" ht="45.75" customHeight="1" x14ac:dyDescent="0.2">
      <c r="A9" s="211"/>
      <c r="B9" s="249" t="s">
        <v>4</v>
      </c>
      <c r="C9" s="148" t="s">
        <v>606</v>
      </c>
      <c r="D9" s="21">
        <v>718.2</v>
      </c>
      <c r="E9" s="22">
        <v>15</v>
      </c>
      <c r="F9" s="68">
        <f t="shared" si="0"/>
        <v>10773</v>
      </c>
      <c r="G9" s="26"/>
      <c r="H9" s="23"/>
      <c r="I9" s="89">
        <f t="shared" si="1"/>
        <v>10773</v>
      </c>
      <c r="J9" s="55">
        <v>1590.01</v>
      </c>
      <c r="K9" s="62"/>
      <c r="L9" s="56"/>
      <c r="M9" s="55"/>
      <c r="N9" s="55">
        <f t="shared" si="2"/>
        <v>1590.01</v>
      </c>
      <c r="O9" s="79">
        <f t="shared" si="3"/>
        <v>9182.99</v>
      </c>
    </row>
    <row r="10" spans="1:15" s="43" customFormat="1" ht="45.75" customHeight="1" x14ac:dyDescent="0.2">
      <c r="A10" s="211"/>
      <c r="B10" s="249" t="s">
        <v>4</v>
      </c>
      <c r="C10" s="148" t="s">
        <v>607</v>
      </c>
      <c r="D10" s="21">
        <v>718.2</v>
      </c>
      <c r="E10" s="22">
        <v>15</v>
      </c>
      <c r="F10" s="68">
        <f t="shared" si="0"/>
        <v>10773</v>
      </c>
      <c r="G10" s="26"/>
      <c r="H10" s="23"/>
      <c r="I10" s="89">
        <f t="shared" si="1"/>
        <v>10773</v>
      </c>
      <c r="J10" s="55">
        <v>1590.01</v>
      </c>
      <c r="K10" s="62"/>
      <c r="L10" s="56"/>
      <c r="M10" s="55"/>
      <c r="N10" s="55">
        <f t="shared" si="2"/>
        <v>1590.01</v>
      </c>
      <c r="O10" s="79">
        <f t="shared" si="3"/>
        <v>9182.99</v>
      </c>
    </row>
    <row r="11" spans="1:15" s="43" customFormat="1" ht="45.75" customHeight="1" x14ac:dyDescent="0.2">
      <c r="A11" s="211"/>
      <c r="B11" s="249" t="s">
        <v>4</v>
      </c>
      <c r="C11" s="148" t="s">
        <v>608</v>
      </c>
      <c r="D11" s="21">
        <v>718.2</v>
      </c>
      <c r="E11" s="22">
        <v>15</v>
      </c>
      <c r="F11" s="68">
        <f t="shared" si="0"/>
        <v>10773</v>
      </c>
      <c r="G11" s="26"/>
      <c r="H11" s="23"/>
      <c r="I11" s="89">
        <f t="shared" si="1"/>
        <v>10773</v>
      </c>
      <c r="J11" s="55">
        <v>1590.01</v>
      </c>
      <c r="K11" s="62"/>
      <c r="L11" s="56"/>
      <c r="M11" s="55"/>
      <c r="N11" s="55">
        <f t="shared" si="2"/>
        <v>1590.01</v>
      </c>
      <c r="O11" s="79">
        <f t="shared" si="3"/>
        <v>9182.99</v>
      </c>
    </row>
    <row r="12" spans="1:15" s="43" customFormat="1" ht="45.75" customHeight="1" x14ac:dyDescent="0.2">
      <c r="A12" s="211"/>
      <c r="B12" s="249" t="s">
        <v>4</v>
      </c>
      <c r="C12" s="148" t="s">
        <v>609</v>
      </c>
      <c r="D12" s="21">
        <v>718.2</v>
      </c>
      <c r="E12" s="22">
        <v>15</v>
      </c>
      <c r="F12" s="68">
        <f t="shared" si="0"/>
        <v>10773</v>
      </c>
      <c r="G12" s="26"/>
      <c r="H12" s="23"/>
      <c r="I12" s="89">
        <f t="shared" si="1"/>
        <v>10773</v>
      </c>
      <c r="J12" s="55">
        <v>1590.01</v>
      </c>
      <c r="K12" s="62"/>
      <c r="L12" s="56"/>
      <c r="M12" s="55"/>
      <c r="N12" s="55">
        <f t="shared" si="2"/>
        <v>1590.01</v>
      </c>
      <c r="O12" s="79">
        <f t="shared" si="3"/>
        <v>9182.99</v>
      </c>
    </row>
    <row r="13" spans="1:15" s="43" customFormat="1" ht="45.75" customHeight="1" thickBot="1" x14ac:dyDescent="0.25">
      <c r="A13" s="120" t="s">
        <v>9</v>
      </c>
      <c r="B13" s="249" t="s">
        <v>362</v>
      </c>
      <c r="C13" s="148" t="s">
        <v>610</v>
      </c>
      <c r="D13" s="21">
        <v>718.2</v>
      </c>
      <c r="E13" s="22">
        <v>15</v>
      </c>
      <c r="F13" s="68">
        <f t="shared" si="0"/>
        <v>10773</v>
      </c>
      <c r="G13" s="27"/>
      <c r="H13" s="111"/>
      <c r="I13" s="89">
        <f t="shared" si="1"/>
        <v>10773</v>
      </c>
      <c r="J13" s="55">
        <v>1590.01</v>
      </c>
      <c r="K13" s="100"/>
      <c r="L13" s="57"/>
      <c r="M13" s="55"/>
      <c r="N13" s="55">
        <f t="shared" si="2"/>
        <v>1590.01</v>
      </c>
      <c r="O13" s="79">
        <f t="shared" si="3"/>
        <v>9182.99</v>
      </c>
    </row>
    <row r="14" spans="1:15" s="43" customFormat="1" ht="45.75" customHeight="1" thickBot="1" x14ac:dyDescent="0.25">
      <c r="A14" s="196" t="s">
        <v>497</v>
      </c>
      <c r="B14" s="197"/>
      <c r="C14" s="197"/>
      <c r="D14" s="197"/>
      <c r="E14" s="198"/>
      <c r="F14" s="48">
        <f>SUM(F4:F13)</f>
        <v>107730</v>
      </c>
      <c r="G14" s="48">
        <f t="shared" ref="G14:N14" si="4">SUM(G4:G13)</f>
        <v>0</v>
      </c>
      <c r="H14" s="48">
        <f t="shared" si="4"/>
        <v>0</v>
      </c>
      <c r="I14" s="48">
        <f t="shared" si="4"/>
        <v>107730</v>
      </c>
      <c r="J14" s="48">
        <f t="shared" si="4"/>
        <v>15900.1</v>
      </c>
      <c r="K14" s="48">
        <f t="shared" si="4"/>
        <v>0</v>
      </c>
      <c r="L14" s="48">
        <f t="shared" si="4"/>
        <v>0</v>
      </c>
      <c r="M14" s="48">
        <f t="shared" si="4"/>
        <v>0</v>
      </c>
      <c r="N14" s="48">
        <f t="shared" si="4"/>
        <v>15900.1</v>
      </c>
      <c r="O14" s="48">
        <f>SUM(O4:O13)</f>
        <v>91829.900000000009</v>
      </c>
    </row>
    <row r="15" spans="1:15" s="43" customFormat="1" ht="45.75" customHeight="1" thickBot="1" x14ac:dyDescent="0.25">
      <c r="A15" s="115"/>
      <c r="B15" s="298"/>
      <c r="C15" s="115"/>
      <c r="D15" s="115"/>
      <c r="E15" s="115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s="43" customFormat="1" ht="45.75" customHeight="1" thickBot="1" x14ac:dyDescent="0.25">
      <c r="A16" s="202" t="s">
        <v>481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</row>
    <row r="17" spans="1:15" s="43" customFormat="1" ht="45.75" customHeight="1" x14ac:dyDescent="0.2">
      <c r="A17" s="208"/>
      <c r="B17" s="209"/>
      <c r="C17" s="207"/>
      <c r="D17" s="204" t="s">
        <v>41</v>
      </c>
      <c r="E17" s="205"/>
      <c r="F17" s="205"/>
      <c r="G17" s="205"/>
      <c r="H17" s="205"/>
      <c r="I17" s="206"/>
      <c r="J17" s="199" t="s">
        <v>46</v>
      </c>
      <c r="K17" s="200"/>
      <c r="L17" s="200"/>
      <c r="M17" s="200"/>
      <c r="N17" s="201"/>
      <c r="O17" s="183"/>
    </row>
    <row r="18" spans="1:15" s="43" customFormat="1" ht="45.75" customHeight="1" x14ac:dyDescent="0.2">
      <c r="A18" s="82"/>
      <c r="B18" s="248" t="s">
        <v>1</v>
      </c>
      <c r="C18" s="28" t="s">
        <v>2</v>
      </c>
      <c r="D18" s="117" t="s">
        <v>3</v>
      </c>
      <c r="E18" s="46" t="s">
        <v>51</v>
      </c>
      <c r="F18" s="69" t="s">
        <v>44</v>
      </c>
      <c r="G18" s="47" t="s">
        <v>45</v>
      </c>
      <c r="H18" s="112" t="s">
        <v>338</v>
      </c>
      <c r="I18" s="90" t="s">
        <v>47</v>
      </c>
      <c r="J18" s="58" t="s">
        <v>42</v>
      </c>
      <c r="K18" s="107" t="s">
        <v>43</v>
      </c>
      <c r="L18" s="59" t="s">
        <v>52</v>
      </c>
      <c r="M18" s="114" t="s">
        <v>339</v>
      </c>
      <c r="N18" s="60" t="s">
        <v>48</v>
      </c>
      <c r="O18" s="116" t="s">
        <v>49</v>
      </c>
    </row>
    <row r="19" spans="1:15" s="43" customFormat="1" ht="45.75" customHeight="1" x14ac:dyDescent="0.2">
      <c r="A19" s="185" t="s">
        <v>117</v>
      </c>
      <c r="B19" s="249" t="s">
        <v>118</v>
      </c>
      <c r="C19" s="24" t="s">
        <v>144</v>
      </c>
      <c r="D19" s="124">
        <v>718.2</v>
      </c>
      <c r="E19" s="29">
        <v>15</v>
      </c>
      <c r="F19" s="70">
        <f>+D19*E19</f>
        <v>10773</v>
      </c>
      <c r="G19" s="29"/>
      <c r="H19" s="29"/>
      <c r="I19" s="42">
        <f>+F19+G19+H19</f>
        <v>10773</v>
      </c>
      <c r="J19" s="56">
        <v>1590.01</v>
      </c>
      <c r="K19" s="62"/>
      <c r="L19" s="62"/>
      <c r="M19" s="56"/>
      <c r="N19" s="56">
        <f>+J19+K19+L19+M19</f>
        <v>1590.01</v>
      </c>
      <c r="O19" s="49">
        <f>+I19-N19</f>
        <v>9182.99</v>
      </c>
    </row>
    <row r="20" spans="1:15" s="43" customFormat="1" ht="45.75" customHeight="1" x14ac:dyDescent="0.2">
      <c r="A20" s="188"/>
      <c r="B20" s="249" t="s">
        <v>130</v>
      </c>
      <c r="C20" s="24" t="s">
        <v>54</v>
      </c>
      <c r="D20" s="124">
        <v>320</v>
      </c>
      <c r="E20" s="29"/>
      <c r="F20" s="70">
        <f>+D20*E20</f>
        <v>0</v>
      </c>
      <c r="G20" s="26"/>
      <c r="H20" s="26"/>
      <c r="I20" s="42">
        <f t="shared" ref="I20:I83" si="5">+F20+G20+H20</f>
        <v>0</v>
      </c>
      <c r="J20" s="56"/>
      <c r="K20" s="62"/>
      <c r="L20" s="62"/>
      <c r="M20" s="56"/>
      <c r="N20" s="56">
        <f t="shared" ref="N20:N83" si="6">+J20+K20+L20+M20</f>
        <v>0</v>
      </c>
      <c r="O20" s="49">
        <f t="shared" ref="O20:O83" si="7">+I20-N20</f>
        <v>0</v>
      </c>
    </row>
    <row r="21" spans="1:15" s="43" customFormat="1" ht="45.75" customHeight="1" x14ac:dyDescent="0.2">
      <c r="A21" s="185" t="s">
        <v>5</v>
      </c>
      <c r="B21" s="249" t="s">
        <v>6</v>
      </c>
      <c r="C21" s="24" t="s">
        <v>528</v>
      </c>
      <c r="D21" s="124">
        <v>1780.5</v>
      </c>
      <c r="E21" s="29">
        <v>15</v>
      </c>
      <c r="F21" s="70">
        <f>+D21*E21</f>
        <v>26707.5</v>
      </c>
      <c r="G21" s="26"/>
      <c r="H21" s="26"/>
      <c r="I21" s="42">
        <f t="shared" si="5"/>
        <v>26707.5</v>
      </c>
      <c r="J21" s="56">
        <v>5653.43</v>
      </c>
      <c r="K21" s="62"/>
      <c r="L21" s="62"/>
      <c r="M21" s="56"/>
      <c r="N21" s="56">
        <f t="shared" si="6"/>
        <v>5653.43</v>
      </c>
      <c r="O21" s="49">
        <f t="shared" si="7"/>
        <v>21054.07</v>
      </c>
    </row>
    <row r="22" spans="1:15" s="43" customFormat="1" ht="45.75" customHeight="1" x14ac:dyDescent="0.2">
      <c r="A22" s="186"/>
      <c r="B22" s="249" t="s">
        <v>7</v>
      </c>
      <c r="C22" s="24" t="s">
        <v>642</v>
      </c>
      <c r="D22" s="124">
        <v>533.29999999999995</v>
      </c>
      <c r="E22" s="29">
        <v>15</v>
      </c>
      <c r="F22" s="70">
        <f t="shared" ref="F22:F85" si="8">+D22*E22</f>
        <v>7999.4999999999991</v>
      </c>
      <c r="G22" s="26"/>
      <c r="H22" s="26"/>
      <c r="I22" s="42">
        <f t="shared" si="5"/>
        <v>7999.4999999999991</v>
      </c>
      <c r="J22" s="56">
        <v>997.7</v>
      </c>
      <c r="K22" s="62"/>
      <c r="L22" s="62"/>
      <c r="M22" s="56"/>
      <c r="N22" s="56">
        <f t="shared" si="6"/>
        <v>997.7</v>
      </c>
      <c r="O22" s="49">
        <f t="shared" si="7"/>
        <v>7001.7999999999993</v>
      </c>
    </row>
    <row r="23" spans="1:15" s="43" customFormat="1" ht="45.75" customHeight="1" x14ac:dyDescent="0.2">
      <c r="A23" s="186"/>
      <c r="B23" s="249" t="s">
        <v>363</v>
      </c>
      <c r="C23" s="24" t="s">
        <v>145</v>
      </c>
      <c r="D23" s="124">
        <v>328.3</v>
      </c>
      <c r="E23" s="29">
        <v>15</v>
      </c>
      <c r="F23" s="70">
        <f t="shared" si="8"/>
        <v>4924.5</v>
      </c>
      <c r="G23" s="26"/>
      <c r="H23" s="26"/>
      <c r="I23" s="42">
        <f t="shared" si="5"/>
        <v>4924.5</v>
      </c>
      <c r="J23" s="56">
        <v>409.84</v>
      </c>
      <c r="K23" s="62">
        <v>56.75</v>
      </c>
      <c r="L23" s="62">
        <f>+F23*1%</f>
        <v>49.245000000000005</v>
      </c>
      <c r="M23" s="56"/>
      <c r="N23" s="56">
        <f t="shared" si="6"/>
        <v>515.83500000000004</v>
      </c>
      <c r="O23" s="49">
        <f t="shared" si="7"/>
        <v>4408.665</v>
      </c>
    </row>
    <row r="24" spans="1:15" s="43" customFormat="1" ht="45.75" customHeight="1" x14ac:dyDescent="0.2">
      <c r="A24" s="186"/>
      <c r="B24" s="249" t="s">
        <v>8</v>
      </c>
      <c r="C24" s="24" t="s">
        <v>147</v>
      </c>
      <c r="D24" s="124">
        <v>233.4</v>
      </c>
      <c r="E24" s="29">
        <v>15</v>
      </c>
      <c r="F24" s="70">
        <f t="shared" si="8"/>
        <v>3501</v>
      </c>
      <c r="G24" s="26"/>
      <c r="H24" s="26"/>
      <c r="I24" s="42">
        <f t="shared" si="5"/>
        <v>3501</v>
      </c>
      <c r="J24" s="56">
        <v>120.62</v>
      </c>
      <c r="K24" s="62">
        <v>56.75</v>
      </c>
      <c r="L24" s="62">
        <f>+F24*1%</f>
        <v>35.01</v>
      </c>
      <c r="M24" s="56"/>
      <c r="N24" s="56">
        <f t="shared" si="6"/>
        <v>212.38</v>
      </c>
      <c r="O24" s="49">
        <f t="shared" si="7"/>
        <v>3288.62</v>
      </c>
    </row>
    <row r="25" spans="1:15" s="43" customFormat="1" ht="45.75" customHeight="1" x14ac:dyDescent="0.2">
      <c r="A25" s="186"/>
      <c r="B25" s="249" t="s">
        <v>365</v>
      </c>
      <c r="C25" s="24" t="s">
        <v>330</v>
      </c>
      <c r="D25" s="124">
        <v>202.9</v>
      </c>
      <c r="E25" s="29">
        <v>15</v>
      </c>
      <c r="F25" s="70">
        <f t="shared" si="8"/>
        <v>3043.5</v>
      </c>
      <c r="G25" s="26"/>
      <c r="H25" s="26"/>
      <c r="I25" s="42">
        <f t="shared" si="5"/>
        <v>3043.5</v>
      </c>
      <c r="J25" s="56">
        <v>50.57</v>
      </c>
      <c r="K25" s="62">
        <v>56.75</v>
      </c>
      <c r="L25" s="62">
        <f>+F25*1%</f>
        <v>30.435000000000002</v>
      </c>
      <c r="M25" s="56"/>
      <c r="N25" s="56">
        <f t="shared" si="6"/>
        <v>137.755</v>
      </c>
      <c r="O25" s="49">
        <f t="shared" si="7"/>
        <v>2905.7449999999999</v>
      </c>
    </row>
    <row r="26" spans="1:15" s="43" customFormat="1" ht="45.75" customHeight="1" x14ac:dyDescent="0.2">
      <c r="A26" s="186"/>
      <c r="B26" s="302" t="s">
        <v>366</v>
      </c>
      <c r="C26" s="24" t="s">
        <v>148</v>
      </c>
      <c r="D26" s="124">
        <v>172.9</v>
      </c>
      <c r="E26" s="29">
        <v>15</v>
      </c>
      <c r="F26" s="70">
        <f t="shared" si="8"/>
        <v>2593.5</v>
      </c>
      <c r="G26" s="26">
        <v>8.56</v>
      </c>
      <c r="H26" s="26"/>
      <c r="I26" s="42">
        <f t="shared" si="5"/>
        <v>2602.06</v>
      </c>
      <c r="J26" s="56"/>
      <c r="K26" s="62"/>
      <c r="L26" s="62"/>
      <c r="M26" s="56"/>
      <c r="N26" s="56">
        <f t="shared" si="6"/>
        <v>0</v>
      </c>
      <c r="O26" s="49">
        <f t="shared" si="7"/>
        <v>2602.06</v>
      </c>
    </row>
    <row r="27" spans="1:15" s="43" customFormat="1" ht="45.75" customHeight="1" x14ac:dyDescent="0.2">
      <c r="A27" s="186"/>
      <c r="B27" s="249" t="s">
        <v>23</v>
      </c>
      <c r="C27" s="24" t="s">
        <v>149</v>
      </c>
      <c r="D27" s="124">
        <v>202.9</v>
      </c>
      <c r="E27" s="29">
        <v>15</v>
      </c>
      <c r="F27" s="70">
        <f t="shared" si="8"/>
        <v>3043.5</v>
      </c>
      <c r="G27" s="26"/>
      <c r="H27" s="26"/>
      <c r="I27" s="42">
        <f t="shared" si="5"/>
        <v>3043.5</v>
      </c>
      <c r="J27" s="56">
        <v>50.57</v>
      </c>
      <c r="K27" s="62">
        <v>56.75</v>
      </c>
      <c r="L27" s="62">
        <f>+F27*1%</f>
        <v>30.435000000000002</v>
      </c>
      <c r="M27" s="56"/>
      <c r="N27" s="56">
        <f t="shared" si="6"/>
        <v>137.755</v>
      </c>
      <c r="O27" s="49">
        <f t="shared" si="7"/>
        <v>2905.7449999999999</v>
      </c>
    </row>
    <row r="28" spans="1:15" s="43" customFormat="1" ht="45.75" customHeight="1" x14ac:dyDescent="0.2">
      <c r="A28" s="186"/>
      <c r="B28" s="249" t="s">
        <v>25</v>
      </c>
      <c r="C28" s="24" t="s">
        <v>150</v>
      </c>
      <c r="D28" s="124">
        <v>423</v>
      </c>
      <c r="E28" s="29">
        <v>15</v>
      </c>
      <c r="F28" s="70">
        <f t="shared" si="8"/>
        <v>6345</v>
      </c>
      <c r="G28" s="26"/>
      <c r="H28" s="26"/>
      <c r="I28" s="42">
        <f t="shared" si="5"/>
        <v>6345</v>
      </c>
      <c r="J28" s="56">
        <v>653.05999999999995</v>
      </c>
      <c r="K28" s="62"/>
      <c r="L28" s="62"/>
      <c r="M28" s="56"/>
      <c r="N28" s="56">
        <f t="shared" si="6"/>
        <v>653.05999999999995</v>
      </c>
      <c r="O28" s="49">
        <f t="shared" si="7"/>
        <v>5691.9400000000005</v>
      </c>
    </row>
    <row r="29" spans="1:15" s="43" customFormat="1" ht="45.75" customHeight="1" x14ac:dyDescent="0.2">
      <c r="A29" s="186"/>
      <c r="B29" s="302" t="s">
        <v>367</v>
      </c>
      <c r="C29" s="24" t="s">
        <v>151</v>
      </c>
      <c r="D29" s="124">
        <v>252.9</v>
      </c>
      <c r="E29" s="29">
        <v>15</v>
      </c>
      <c r="F29" s="70">
        <f t="shared" si="8"/>
        <v>3793.5</v>
      </c>
      <c r="G29" s="26"/>
      <c r="H29" s="26"/>
      <c r="I29" s="42">
        <f t="shared" si="5"/>
        <v>3793.5</v>
      </c>
      <c r="J29" s="56">
        <v>277.55</v>
      </c>
      <c r="K29" s="62">
        <v>56.75</v>
      </c>
      <c r="L29" s="62">
        <f>+F29*1%</f>
        <v>37.935000000000002</v>
      </c>
      <c r="M29" s="56"/>
      <c r="N29" s="56">
        <f t="shared" si="6"/>
        <v>372.23500000000001</v>
      </c>
      <c r="O29" s="49">
        <f t="shared" si="7"/>
        <v>3421.2649999999999</v>
      </c>
    </row>
    <row r="30" spans="1:15" s="43" customFormat="1" ht="45.75" customHeight="1" x14ac:dyDescent="0.2">
      <c r="A30" s="186"/>
      <c r="B30" s="303" t="s">
        <v>368</v>
      </c>
      <c r="C30" s="24" t="s">
        <v>152</v>
      </c>
      <c r="D30" s="124">
        <v>233.4</v>
      </c>
      <c r="E30" s="29">
        <v>15</v>
      </c>
      <c r="F30" s="70">
        <f t="shared" si="8"/>
        <v>3501</v>
      </c>
      <c r="G30" s="26"/>
      <c r="H30" s="26"/>
      <c r="I30" s="42">
        <f t="shared" si="5"/>
        <v>3501</v>
      </c>
      <c r="J30" s="56">
        <v>120.62</v>
      </c>
      <c r="K30" s="62">
        <v>56.75</v>
      </c>
      <c r="L30" s="62">
        <f>+F30*1%</f>
        <v>35.01</v>
      </c>
      <c r="M30" s="56"/>
      <c r="N30" s="56">
        <f t="shared" si="6"/>
        <v>212.38</v>
      </c>
      <c r="O30" s="49">
        <f t="shared" si="7"/>
        <v>3288.62</v>
      </c>
    </row>
    <row r="31" spans="1:15" s="43" customFormat="1" ht="45.75" customHeight="1" x14ac:dyDescent="0.2">
      <c r="A31" s="186"/>
      <c r="B31" s="303"/>
      <c r="C31" s="24" t="s">
        <v>153</v>
      </c>
      <c r="D31" s="124">
        <v>233.4</v>
      </c>
      <c r="E31" s="29">
        <v>15</v>
      </c>
      <c r="F31" s="70">
        <f t="shared" si="8"/>
        <v>3501</v>
      </c>
      <c r="G31" s="26"/>
      <c r="H31" s="26"/>
      <c r="I31" s="42">
        <f t="shared" si="5"/>
        <v>3501</v>
      </c>
      <c r="J31" s="56">
        <v>120.62</v>
      </c>
      <c r="K31" s="62">
        <v>56.75</v>
      </c>
      <c r="L31" s="62">
        <f>+F31*1%</f>
        <v>35.01</v>
      </c>
      <c r="M31" s="56"/>
      <c r="N31" s="56">
        <f t="shared" si="6"/>
        <v>212.38</v>
      </c>
      <c r="O31" s="49">
        <f t="shared" si="7"/>
        <v>3288.62</v>
      </c>
    </row>
    <row r="32" spans="1:15" s="43" customFormat="1" ht="45.75" customHeight="1" x14ac:dyDescent="0.2">
      <c r="A32" s="188"/>
      <c r="B32" s="302" t="s">
        <v>369</v>
      </c>
      <c r="C32" s="24" t="s">
        <v>154</v>
      </c>
      <c r="D32" s="124">
        <v>211.9</v>
      </c>
      <c r="E32" s="29">
        <v>15</v>
      </c>
      <c r="F32" s="70">
        <f t="shared" si="8"/>
        <v>3178.5</v>
      </c>
      <c r="G32" s="26"/>
      <c r="H32" s="26"/>
      <c r="I32" s="42">
        <f t="shared" si="5"/>
        <v>3178.5</v>
      </c>
      <c r="J32" s="56">
        <v>85.53</v>
      </c>
      <c r="K32" s="62"/>
      <c r="L32" s="62"/>
      <c r="M32" s="56"/>
      <c r="N32" s="56">
        <f t="shared" si="6"/>
        <v>85.53</v>
      </c>
      <c r="O32" s="49">
        <f t="shared" si="7"/>
        <v>3092.97</v>
      </c>
    </row>
    <row r="33" spans="1:16" s="43" customFormat="1" ht="45.75" customHeight="1" x14ac:dyDescent="0.2">
      <c r="A33" s="185" t="s">
        <v>9</v>
      </c>
      <c r="B33" s="302" t="s">
        <v>348</v>
      </c>
      <c r="C33" s="133" t="s">
        <v>54</v>
      </c>
      <c r="D33" s="124">
        <v>718.2</v>
      </c>
      <c r="E33" s="29"/>
      <c r="F33" s="70">
        <f>+D33*E33</f>
        <v>0</v>
      </c>
      <c r="G33" s="26"/>
      <c r="H33" s="26"/>
      <c r="I33" s="42">
        <f t="shared" si="5"/>
        <v>0</v>
      </c>
      <c r="J33" s="56"/>
      <c r="K33" s="62"/>
      <c r="L33" s="62"/>
      <c r="M33" s="56"/>
      <c r="N33" s="56">
        <f t="shared" si="6"/>
        <v>0</v>
      </c>
      <c r="O33" s="49">
        <f t="shared" si="7"/>
        <v>0</v>
      </c>
    </row>
    <row r="34" spans="1:16" s="43" customFormat="1" ht="45.75" customHeight="1" x14ac:dyDescent="0.2">
      <c r="A34" s="186"/>
      <c r="B34" s="304" t="s">
        <v>370</v>
      </c>
      <c r="C34" s="24" t="s">
        <v>155</v>
      </c>
      <c r="D34" s="124">
        <v>233.4</v>
      </c>
      <c r="E34" s="29">
        <v>15</v>
      </c>
      <c r="F34" s="70">
        <f t="shared" si="8"/>
        <v>3501</v>
      </c>
      <c r="G34" s="26"/>
      <c r="H34" s="26"/>
      <c r="I34" s="42">
        <f t="shared" si="5"/>
        <v>3501</v>
      </c>
      <c r="J34" s="56">
        <v>120.62</v>
      </c>
      <c r="K34" s="62">
        <v>56.75</v>
      </c>
      <c r="L34" s="62">
        <f>+F34*1%</f>
        <v>35.01</v>
      </c>
      <c r="M34" s="56"/>
      <c r="N34" s="56">
        <f t="shared" si="6"/>
        <v>212.38</v>
      </c>
      <c r="O34" s="49">
        <f t="shared" si="7"/>
        <v>3288.62</v>
      </c>
    </row>
    <row r="35" spans="1:16" s="43" customFormat="1" ht="45.75" customHeight="1" x14ac:dyDescent="0.2">
      <c r="A35" s="186"/>
      <c r="B35" s="304"/>
      <c r="C35" s="31" t="s">
        <v>156</v>
      </c>
      <c r="D35" s="124">
        <v>233.4</v>
      </c>
      <c r="E35" s="29">
        <v>15</v>
      </c>
      <c r="F35" s="70">
        <f t="shared" si="8"/>
        <v>3501</v>
      </c>
      <c r="G35" s="26"/>
      <c r="H35" s="26"/>
      <c r="I35" s="42">
        <f t="shared" si="5"/>
        <v>3501</v>
      </c>
      <c r="J35" s="56">
        <v>120.62</v>
      </c>
      <c r="K35" s="62">
        <v>56.75</v>
      </c>
      <c r="L35" s="62">
        <f>+F35*1%</f>
        <v>35.01</v>
      </c>
      <c r="M35" s="56"/>
      <c r="N35" s="56">
        <f t="shared" si="6"/>
        <v>212.38</v>
      </c>
      <c r="O35" s="49">
        <f t="shared" si="7"/>
        <v>3288.62</v>
      </c>
    </row>
    <row r="36" spans="1:16" s="43" customFormat="1" ht="45.75" customHeight="1" x14ac:dyDescent="0.2">
      <c r="A36" s="186"/>
      <c r="B36" s="302" t="s">
        <v>60</v>
      </c>
      <c r="C36" s="31" t="s">
        <v>611</v>
      </c>
      <c r="D36" s="124">
        <v>423</v>
      </c>
      <c r="E36" s="29">
        <v>15</v>
      </c>
      <c r="F36" s="70">
        <f t="shared" si="8"/>
        <v>6345</v>
      </c>
      <c r="G36" s="26"/>
      <c r="H36" s="26"/>
      <c r="I36" s="42">
        <f t="shared" si="5"/>
        <v>6345</v>
      </c>
      <c r="J36" s="56">
        <v>653.05999999999995</v>
      </c>
      <c r="K36" s="62"/>
      <c r="L36" s="62"/>
      <c r="M36" s="56"/>
      <c r="N36" s="56">
        <f>+J36+K36+L36+M36</f>
        <v>653.05999999999995</v>
      </c>
      <c r="O36" s="49">
        <f t="shared" si="7"/>
        <v>5691.9400000000005</v>
      </c>
    </row>
    <row r="37" spans="1:16" s="43" customFormat="1" ht="45.75" customHeight="1" x14ac:dyDescent="0.2">
      <c r="A37" s="186"/>
      <c r="B37" s="302" t="s">
        <v>325</v>
      </c>
      <c r="C37" s="31" t="s">
        <v>552</v>
      </c>
      <c r="D37" s="124">
        <v>358.8</v>
      </c>
      <c r="E37" s="29">
        <v>15</v>
      </c>
      <c r="F37" s="70">
        <f t="shared" si="8"/>
        <v>5382</v>
      </c>
      <c r="G37" s="26"/>
      <c r="H37" s="26"/>
      <c r="I37" s="42">
        <f t="shared" si="5"/>
        <v>5382</v>
      </c>
      <c r="J37" s="56">
        <v>483.04</v>
      </c>
      <c r="K37" s="62"/>
      <c r="L37" s="62"/>
      <c r="M37" s="56"/>
      <c r="N37" s="56">
        <f t="shared" si="6"/>
        <v>483.04</v>
      </c>
      <c r="O37" s="49">
        <f t="shared" si="7"/>
        <v>4898.96</v>
      </c>
    </row>
    <row r="38" spans="1:16" s="43" customFormat="1" ht="45.75" customHeight="1" x14ac:dyDescent="0.2">
      <c r="A38" s="188"/>
      <c r="B38" s="305" t="s">
        <v>10</v>
      </c>
      <c r="C38" s="166" t="s">
        <v>618</v>
      </c>
      <c r="D38" s="167">
        <v>238.7</v>
      </c>
      <c r="E38" s="168">
        <v>15</v>
      </c>
      <c r="F38" s="169">
        <f t="shared" si="8"/>
        <v>3580.5</v>
      </c>
      <c r="G38" s="170"/>
      <c r="H38" s="170"/>
      <c r="I38" s="171">
        <f t="shared" si="5"/>
        <v>3580.5</v>
      </c>
      <c r="J38" s="172">
        <v>31</v>
      </c>
      <c r="K38" s="172"/>
      <c r="L38" s="172"/>
      <c r="M38" s="172"/>
      <c r="N38" s="172">
        <f t="shared" si="6"/>
        <v>31</v>
      </c>
      <c r="O38" s="173">
        <f t="shared" si="7"/>
        <v>3549.5</v>
      </c>
      <c r="P38" s="174"/>
    </row>
    <row r="39" spans="1:16" s="43" customFormat="1" ht="45.75" customHeight="1" x14ac:dyDescent="0.2">
      <c r="A39" s="119" t="s">
        <v>349</v>
      </c>
      <c r="B39" s="249" t="s">
        <v>57</v>
      </c>
      <c r="C39" s="24" t="s">
        <v>553</v>
      </c>
      <c r="D39" s="124">
        <v>718.02</v>
      </c>
      <c r="E39" s="29">
        <v>15</v>
      </c>
      <c r="F39" s="70">
        <f t="shared" si="8"/>
        <v>10770.3</v>
      </c>
      <c r="G39" s="26"/>
      <c r="H39" s="26"/>
      <c r="I39" s="42">
        <f t="shared" si="5"/>
        <v>10770.3</v>
      </c>
      <c r="J39" s="56">
        <v>1589.44</v>
      </c>
      <c r="K39" s="62"/>
      <c r="L39" s="62"/>
      <c r="M39" s="56"/>
      <c r="N39" s="56">
        <f t="shared" si="6"/>
        <v>1589.44</v>
      </c>
      <c r="O39" s="49">
        <f t="shared" si="7"/>
        <v>9180.8599999999988</v>
      </c>
    </row>
    <row r="40" spans="1:16" s="43" customFormat="1" ht="45.75" customHeight="1" x14ac:dyDescent="0.2">
      <c r="A40" s="120" t="s">
        <v>372</v>
      </c>
      <c r="B40" s="249" t="s">
        <v>422</v>
      </c>
      <c r="C40" s="24" t="s">
        <v>477</v>
      </c>
      <c r="D40" s="124">
        <v>400</v>
      </c>
      <c r="E40" s="29">
        <v>15</v>
      </c>
      <c r="F40" s="70">
        <f t="shared" si="8"/>
        <v>6000</v>
      </c>
      <c r="G40" s="26"/>
      <c r="H40" s="26"/>
      <c r="I40" s="42">
        <f t="shared" si="5"/>
        <v>6000</v>
      </c>
      <c r="J40" s="62">
        <v>591.23</v>
      </c>
      <c r="K40" s="62"/>
      <c r="L40" s="62"/>
      <c r="M40" s="56"/>
      <c r="N40" s="56">
        <f t="shared" si="6"/>
        <v>591.23</v>
      </c>
      <c r="O40" s="49">
        <f t="shared" si="7"/>
        <v>5408.77</v>
      </c>
    </row>
    <row r="41" spans="1:16" s="43" customFormat="1" ht="45.75" customHeight="1" x14ac:dyDescent="0.2">
      <c r="A41" s="119" t="s">
        <v>361</v>
      </c>
      <c r="B41" s="249" t="s">
        <v>364</v>
      </c>
      <c r="C41" s="24" t="s">
        <v>641</v>
      </c>
      <c r="D41" s="124">
        <v>233.4</v>
      </c>
      <c r="E41" s="29">
        <v>15</v>
      </c>
      <c r="F41" s="70">
        <f t="shared" si="8"/>
        <v>3501</v>
      </c>
      <c r="G41" s="26"/>
      <c r="H41" s="26"/>
      <c r="I41" s="42">
        <f t="shared" si="5"/>
        <v>3501</v>
      </c>
      <c r="J41" s="56">
        <v>120.62</v>
      </c>
      <c r="K41" s="62"/>
      <c r="L41" s="62"/>
      <c r="M41" s="56"/>
      <c r="N41" s="56">
        <f t="shared" si="6"/>
        <v>120.62</v>
      </c>
      <c r="O41" s="49">
        <f t="shared" si="7"/>
        <v>3380.38</v>
      </c>
    </row>
    <row r="42" spans="1:16" s="43" customFormat="1" ht="45.75" customHeight="1" x14ac:dyDescent="0.2">
      <c r="A42" s="185" t="s">
        <v>373</v>
      </c>
      <c r="B42" s="306" t="s">
        <v>371</v>
      </c>
      <c r="C42" s="24" t="s">
        <v>157</v>
      </c>
      <c r="D42" s="124">
        <v>705.1</v>
      </c>
      <c r="E42" s="29">
        <v>15</v>
      </c>
      <c r="F42" s="70">
        <f t="shared" si="8"/>
        <v>10576.5</v>
      </c>
      <c r="G42" s="26"/>
      <c r="H42" s="26"/>
      <c r="I42" s="42">
        <f t="shared" si="5"/>
        <v>10576.5</v>
      </c>
      <c r="J42" s="56">
        <v>1548.04</v>
      </c>
      <c r="K42" s="62"/>
      <c r="L42" s="62"/>
      <c r="M42" s="56"/>
      <c r="N42" s="56">
        <f t="shared" si="6"/>
        <v>1548.04</v>
      </c>
      <c r="O42" s="49">
        <f t="shared" si="7"/>
        <v>9028.4599999999991</v>
      </c>
    </row>
    <row r="43" spans="1:16" s="43" customFormat="1" ht="45.75" customHeight="1" x14ac:dyDescent="0.2">
      <c r="A43" s="186"/>
      <c r="B43" s="306" t="s">
        <v>61</v>
      </c>
      <c r="C43" s="24" t="s">
        <v>158</v>
      </c>
      <c r="D43" s="124">
        <v>400</v>
      </c>
      <c r="E43" s="29">
        <v>15</v>
      </c>
      <c r="F43" s="70">
        <f t="shared" si="8"/>
        <v>6000</v>
      </c>
      <c r="G43" s="26"/>
      <c r="H43" s="26"/>
      <c r="I43" s="42">
        <f t="shared" si="5"/>
        <v>6000</v>
      </c>
      <c r="J43" s="56">
        <v>591.23</v>
      </c>
      <c r="K43" s="62">
        <v>56.75</v>
      </c>
      <c r="L43" s="62"/>
      <c r="M43" s="56"/>
      <c r="N43" s="56">
        <f t="shared" si="6"/>
        <v>647.98</v>
      </c>
      <c r="O43" s="49">
        <f t="shared" si="7"/>
        <v>5352.02</v>
      </c>
    </row>
    <row r="44" spans="1:16" s="43" customFormat="1" ht="45.75" customHeight="1" x14ac:dyDescent="0.2">
      <c r="A44" s="186"/>
      <c r="B44" s="306" t="s">
        <v>24</v>
      </c>
      <c r="C44" s="24" t="s">
        <v>54</v>
      </c>
      <c r="D44" s="124">
        <v>273</v>
      </c>
      <c r="E44" s="29"/>
      <c r="F44" s="70">
        <f t="shared" si="8"/>
        <v>0</v>
      </c>
      <c r="G44" s="26"/>
      <c r="H44" s="26"/>
      <c r="I44" s="42">
        <f t="shared" si="5"/>
        <v>0</v>
      </c>
      <c r="J44" s="56"/>
      <c r="K44" s="62"/>
      <c r="L44" s="62"/>
      <c r="M44" s="56"/>
      <c r="N44" s="56">
        <f t="shared" si="6"/>
        <v>0</v>
      </c>
      <c r="O44" s="49">
        <f t="shared" si="7"/>
        <v>0</v>
      </c>
    </row>
    <row r="45" spans="1:16" s="43" customFormat="1" ht="45.75" customHeight="1" x14ac:dyDescent="0.2">
      <c r="A45" s="186"/>
      <c r="B45" s="307" t="s">
        <v>599</v>
      </c>
      <c r="C45" s="146" t="s">
        <v>598</v>
      </c>
      <c r="D45" s="124">
        <v>290.5</v>
      </c>
      <c r="E45" s="29">
        <v>15</v>
      </c>
      <c r="F45" s="70">
        <f t="shared" si="8"/>
        <v>4357.5</v>
      </c>
      <c r="G45" s="26"/>
      <c r="H45" s="26"/>
      <c r="I45" s="42">
        <f t="shared" si="5"/>
        <v>4357.5</v>
      </c>
      <c r="J45" s="56">
        <v>338.91</v>
      </c>
      <c r="K45" s="62"/>
      <c r="L45" s="62"/>
      <c r="M45" s="56"/>
      <c r="N45" s="56">
        <f t="shared" si="6"/>
        <v>338.91</v>
      </c>
      <c r="O45" s="49">
        <f t="shared" si="7"/>
        <v>4018.59</v>
      </c>
    </row>
    <row r="46" spans="1:16" s="43" customFormat="1" ht="45.75" customHeight="1" x14ac:dyDescent="0.2">
      <c r="A46" s="186"/>
      <c r="B46" s="306" t="s">
        <v>128</v>
      </c>
      <c r="C46" s="24" t="s">
        <v>619</v>
      </c>
      <c r="D46" s="124">
        <v>400</v>
      </c>
      <c r="E46" s="29">
        <v>15</v>
      </c>
      <c r="F46" s="70">
        <f t="shared" si="8"/>
        <v>6000</v>
      </c>
      <c r="G46" s="26"/>
      <c r="H46" s="26"/>
      <c r="I46" s="42">
        <f t="shared" si="5"/>
        <v>6000</v>
      </c>
      <c r="J46" s="56">
        <v>591.23</v>
      </c>
      <c r="K46" s="62"/>
      <c r="L46" s="62"/>
      <c r="M46" s="56"/>
      <c r="N46" s="56">
        <f t="shared" si="6"/>
        <v>591.23</v>
      </c>
      <c r="O46" s="49">
        <f t="shared" si="7"/>
        <v>5408.77</v>
      </c>
    </row>
    <row r="47" spans="1:16" s="43" customFormat="1" ht="45.75" customHeight="1" x14ac:dyDescent="0.2">
      <c r="A47" s="186"/>
      <c r="B47" s="307" t="s">
        <v>11</v>
      </c>
      <c r="C47" s="24" t="s">
        <v>54</v>
      </c>
      <c r="D47" s="124">
        <v>325.7</v>
      </c>
      <c r="E47" s="29"/>
      <c r="F47" s="70">
        <f t="shared" si="8"/>
        <v>0</v>
      </c>
      <c r="G47" s="26"/>
      <c r="H47" s="26"/>
      <c r="I47" s="42">
        <f t="shared" si="5"/>
        <v>0</v>
      </c>
      <c r="J47" s="56"/>
      <c r="K47" s="62"/>
      <c r="L47" s="62"/>
      <c r="M47" s="56"/>
      <c r="N47" s="56">
        <f t="shared" si="6"/>
        <v>0</v>
      </c>
      <c r="O47" s="49">
        <f t="shared" si="7"/>
        <v>0</v>
      </c>
    </row>
    <row r="48" spans="1:16" s="43" customFormat="1" ht="45.75" customHeight="1" x14ac:dyDescent="0.2">
      <c r="A48" s="186"/>
      <c r="B48" s="306" t="s">
        <v>12</v>
      </c>
      <c r="C48" s="24" t="s">
        <v>159</v>
      </c>
      <c r="D48" s="124">
        <v>289.89999999999998</v>
      </c>
      <c r="E48" s="29">
        <v>15</v>
      </c>
      <c r="F48" s="70">
        <f t="shared" si="8"/>
        <v>4348.5</v>
      </c>
      <c r="G48" s="26"/>
      <c r="H48" s="26"/>
      <c r="I48" s="42">
        <f t="shared" si="5"/>
        <v>4348.5</v>
      </c>
      <c r="J48" s="56">
        <v>337.93</v>
      </c>
      <c r="K48" s="62">
        <v>49.87</v>
      </c>
      <c r="L48" s="62">
        <v>56.75</v>
      </c>
      <c r="M48" s="56"/>
      <c r="N48" s="56">
        <f t="shared" si="6"/>
        <v>444.55</v>
      </c>
      <c r="O48" s="49">
        <f t="shared" si="7"/>
        <v>3903.95</v>
      </c>
    </row>
    <row r="49" spans="1:15" s="43" customFormat="1" ht="45.75" customHeight="1" x14ac:dyDescent="0.2">
      <c r="A49" s="186"/>
      <c r="B49" s="306" t="s">
        <v>114</v>
      </c>
      <c r="C49" s="24" t="s">
        <v>54</v>
      </c>
      <c r="D49" s="124">
        <v>358.08</v>
      </c>
      <c r="E49" s="29"/>
      <c r="F49" s="70">
        <f t="shared" si="8"/>
        <v>0</v>
      </c>
      <c r="G49" s="26"/>
      <c r="H49" s="26"/>
      <c r="I49" s="42">
        <f t="shared" si="5"/>
        <v>0</v>
      </c>
      <c r="J49" s="56"/>
      <c r="K49" s="62"/>
      <c r="L49" s="62"/>
      <c r="M49" s="56"/>
      <c r="N49" s="56">
        <f t="shared" si="6"/>
        <v>0</v>
      </c>
      <c r="O49" s="49">
        <f t="shared" si="7"/>
        <v>0</v>
      </c>
    </row>
    <row r="50" spans="1:15" s="43" customFormat="1" ht="45.75" customHeight="1" x14ac:dyDescent="0.2">
      <c r="A50" s="187" t="s">
        <v>478</v>
      </c>
      <c r="B50" s="306" t="s">
        <v>374</v>
      </c>
      <c r="C50" s="24" t="s">
        <v>161</v>
      </c>
      <c r="D50" s="124">
        <v>252.8</v>
      </c>
      <c r="E50" s="29">
        <v>15</v>
      </c>
      <c r="F50" s="70">
        <f t="shared" si="8"/>
        <v>3792</v>
      </c>
      <c r="G50" s="26"/>
      <c r="H50" s="26"/>
      <c r="I50" s="42">
        <f t="shared" si="5"/>
        <v>3792</v>
      </c>
      <c r="J50" s="56">
        <v>277.38</v>
      </c>
      <c r="K50" s="62"/>
      <c r="L50" s="62"/>
      <c r="M50" s="56"/>
      <c r="N50" s="56">
        <f t="shared" si="6"/>
        <v>277.38</v>
      </c>
      <c r="O50" s="49">
        <f t="shared" si="7"/>
        <v>3514.62</v>
      </c>
    </row>
    <row r="51" spans="1:15" s="43" customFormat="1" ht="45.75" customHeight="1" x14ac:dyDescent="0.2">
      <c r="A51" s="187"/>
      <c r="B51" s="306" t="s">
        <v>129</v>
      </c>
      <c r="C51" s="24" t="s">
        <v>54</v>
      </c>
      <c r="D51" s="124">
        <v>400</v>
      </c>
      <c r="E51" s="29"/>
      <c r="F51" s="70">
        <f t="shared" si="8"/>
        <v>0</v>
      </c>
      <c r="G51" s="26"/>
      <c r="H51" s="26"/>
      <c r="I51" s="42">
        <f t="shared" si="5"/>
        <v>0</v>
      </c>
      <c r="J51" s="56"/>
      <c r="K51" s="62"/>
      <c r="L51" s="62"/>
      <c r="M51" s="56"/>
      <c r="N51" s="56">
        <f t="shared" si="6"/>
        <v>0</v>
      </c>
      <c r="O51" s="49">
        <f t="shared" si="7"/>
        <v>0</v>
      </c>
    </row>
    <row r="52" spans="1:15" s="43" customFormat="1" ht="45.75" customHeight="1" x14ac:dyDescent="0.2">
      <c r="A52" s="187"/>
      <c r="B52" s="307" t="s">
        <v>63</v>
      </c>
      <c r="C52" s="24" t="s">
        <v>162</v>
      </c>
      <c r="D52" s="124">
        <v>446.1</v>
      </c>
      <c r="E52" s="29">
        <v>15</v>
      </c>
      <c r="F52" s="70">
        <f t="shared" si="8"/>
        <v>6691.5</v>
      </c>
      <c r="G52" s="26"/>
      <c r="H52" s="26"/>
      <c r="I52" s="42">
        <f t="shared" si="5"/>
        <v>6691.5</v>
      </c>
      <c r="J52" s="56">
        <v>718.2</v>
      </c>
      <c r="K52" s="62">
        <v>68.14</v>
      </c>
      <c r="L52" s="62">
        <f>+F52*1%</f>
        <v>66.915000000000006</v>
      </c>
      <c r="M52" s="56"/>
      <c r="N52" s="56">
        <f t="shared" si="6"/>
        <v>853.255</v>
      </c>
      <c r="O52" s="49">
        <f t="shared" si="7"/>
        <v>5838.2449999999999</v>
      </c>
    </row>
    <row r="53" spans="1:15" s="43" customFormat="1" ht="45.75" customHeight="1" x14ac:dyDescent="0.2">
      <c r="A53" s="187"/>
      <c r="B53" s="307" t="s">
        <v>375</v>
      </c>
      <c r="C53" s="24" t="s">
        <v>163</v>
      </c>
      <c r="D53" s="124">
        <v>412.2</v>
      </c>
      <c r="E53" s="29">
        <v>15</v>
      </c>
      <c r="F53" s="70">
        <f t="shared" si="8"/>
        <v>6183</v>
      </c>
      <c r="G53" s="26"/>
      <c r="H53" s="26"/>
      <c r="I53" s="42">
        <f t="shared" si="5"/>
        <v>6183</v>
      </c>
      <c r="J53" s="56">
        <v>624.03</v>
      </c>
      <c r="K53" s="62">
        <v>58.15</v>
      </c>
      <c r="L53" s="62"/>
      <c r="M53" s="56"/>
      <c r="N53" s="56">
        <f t="shared" si="6"/>
        <v>682.18</v>
      </c>
      <c r="O53" s="49">
        <f t="shared" si="7"/>
        <v>5500.82</v>
      </c>
    </row>
    <row r="54" spans="1:15" s="43" customFormat="1" ht="45.75" customHeight="1" x14ac:dyDescent="0.2">
      <c r="A54" s="187"/>
      <c r="B54" s="306" t="s">
        <v>376</v>
      </c>
      <c r="C54" s="24" t="s">
        <v>164</v>
      </c>
      <c r="D54" s="124">
        <v>166.6</v>
      </c>
      <c r="E54" s="29">
        <v>15</v>
      </c>
      <c r="F54" s="70">
        <f t="shared" si="8"/>
        <v>2499</v>
      </c>
      <c r="G54" s="26">
        <v>14.61</v>
      </c>
      <c r="H54" s="26"/>
      <c r="I54" s="42">
        <f t="shared" si="5"/>
        <v>2513.61</v>
      </c>
      <c r="J54" s="56"/>
      <c r="K54" s="62"/>
      <c r="L54" s="62"/>
      <c r="M54" s="56"/>
      <c r="N54" s="56">
        <f t="shared" si="6"/>
        <v>0</v>
      </c>
      <c r="O54" s="49">
        <f t="shared" si="7"/>
        <v>2513.61</v>
      </c>
    </row>
    <row r="55" spans="1:15" s="43" customFormat="1" ht="45.75" customHeight="1" x14ac:dyDescent="0.2">
      <c r="A55" s="187"/>
      <c r="B55" s="306" t="s">
        <v>377</v>
      </c>
      <c r="C55" s="24" t="s">
        <v>165</v>
      </c>
      <c r="D55" s="124">
        <v>113.6</v>
      </c>
      <c r="E55" s="29">
        <v>15</v>
      </c>
      <c r="F55" s="70">
        <f t="shared" si="8"/>
        <v>1704</v>
      </c>
      <c r="G55" s="26">
        <v>105.83</v>
      </c>
      <c r="H55" s="26"/>
      <c r="I55" s="42">
        <f t="shared" si="5"/>
        <v>1809.83</v>
      </c>
      <c r="J55" s="56"/>
      <c r="K55" s="62"/>
      <c r="L55" s="62"/>
      <c r="M55" s="56"/>
      <c r="N55" s="56">
        <f t="shared" si="6"/>
        <v>0</v>
      </c>
      <c r="O55" s="49">
        <f t="shared" si="7"/>
        <v>1809.83</v>
      </c>
    </row>
    <row r="56" spans="1:15" s="43" customFormat="1" ht="45.75" customHeight="1" x14ac:dyDescent="0.2">
      <c r="A56" s="187"/>
      <c r="B56" s="304" t="s">
        <v>378</v>
      </c>
      <c r="C56" s="24" t="s">
        <v>166</v>
      </c>
      <c r="D56" s="124">
        <v>166</v>
      </c>
      <c r="E56" s="29">
        <v>15</v>
      </c>
      <c r="F56" s="70">
        <f t="shared" si="8"/>
        <v>2490</v>
      </c>
      <c r="G56" s="26">
        <v>15.18</v>
      </c>
      <c r="H56" s="26"/>
      <c r="I56" s="42">
        <f t="shared" si="5"/>
        <v>2505.1799999999998</v>
      </c>
      <c r="J56" s="56"/>
      <c r="K56" s="62"/>
      <c r="L56" s="62"/>
      <c r="M56" s="56"/>
      <c r="N56" s="56">
        <f t="shared" si="6"/>
        <v>0</v>
      </c>
      <c r="O56" s="49">
        <f t="shared" si="7"/>
        <v>2505.1799999999998</v>
      </c>
    </row>
    <row r="57" spans="1:15" s="43" customFormat="1" ht="45.75" customHeight="1" x14ac:dyDescent="0.2">
      <c r="A57" s="187"/>
      <c r="B57" s="304"/>
      <c r="C57" s="24" t="s">
        <v>347</v>
      </c>
      <c r="D57" s="124">
        <v>166</v>
      </c>
      <c r="E57" s="29">
        <v>15</v>
      </c>
      <c r="F57" s="70">
        <f t="shared" si="8"/>
        <v>2490</v>
      </c>
      <c r="G57" s="26">
        <v>15.18</v>
      </c>
      <c r="H57" s="26"/>
      <c r="I57" s="42">
        <f t="shared" si="5"/>
        <v>2505.1799999999998</v>
      </c>
      <c r="J57" s="56"/>
      <c r="K57" s="62"/>
      <c r="L57" s="62"/>
      <c r="M57" s="56"/>
      <c r="N57" s="56">
        <f t="shared" si="6"/>
        <v>0</v>
      </c>
      <c r="O57" s="49">
        <f t="shared" si="7"/>
        <v>2505.1799999999998</v>
      </c>
    </row>
    <row r="58" spans="1:15" s="43" customFormat="1" ht="45.75" customHeight="1" x14ac:dyDescent="0.2">
      <c r="A58" s="187"/>
      <c r="B58" s="306" t="s">
        <v>379</v>
      </c>
      <c r="C58" s="24" t="s">
        <v>167</v>
      </c>
      <c r="D58" s="124">
        <v>100.8</v>
      </c>
      <c r="E58" s="29">
        <v>15</v>
      </c>
      <c r="F58" s="70">
        <f t="shared" si="8"/>
        <v>1512</v>
      </c>
      <c r="G58" s="26">
        <v>118.11</v>
      </c>
      <c r="H58" s="26"/>
      <c r="I58" s="42">
        <f t="shared" si="5"/>
        <v>1630.11</v>
      </c>
      <c r="J58" s="56"/>
      <c r="K58" s="62"/>
      <c r="L58" s="62"/>
      <c r="M58" s="56"/>
      <c r="N58" s="56">
        <f t="shared" si="6"/>
        <v>0</v>
      </c>
      <c r="O58" s="49">
        <f t="shared" si="7"/>
        <v>1630.11</v>
      </c>
    </row>
    <row r="59" spans="1:15" s="43" customFormat="1" ht="45.75" customHeight="1" x14ac:dyDescent="0.2">
      <c r="A59" s="187"/>
      <c r="B59" s="306" t="s">
        <v>380</v>
      </c>
      <c r="C59" s="24" t="s">
        <v>168</v>
      </c>
      <c r="D59" s="124">
        <v>86.3</v>
      </c>
      <c r="E59" s="29">
        <v>15</v>
      </c>
      <c r="F59" s="70">
        <f t="shared" si="8"/>
        <v>1294.5</v>
      </c>
      <c r="G59" s="26">
        <v>132.13999999999999</v>
      </c>
      <c r="H59" s="26"/>
      <c r="I59" s="42">
        <f t="shared" si="5"/>
        <v>1426.6399999999999</v>
      </c>
      <c r="J59" s="56"/>
      <c r="K59" s="62"/>
      <c r="L59" s="62"/>
      <c r="M59" s="56"/>
      <c r="N59" s="56">
        <f t="shared" si="6"/>
        <v>0</v>
      </c>
      <c r="O59" s="49">
        <f t="shared" si="7"/>
        <v>1426.6399999999999</v>
      </c>
    </row>
    <row r="60" spans="1:15" s="43" customFormat="1" ht="45.75" customHeight="1" x14ac:dyDescent="0.2">
      <c r="A60" s="187"/>
      <c r="B60" s="306" t="s">
        <v>64</v>
      </c>
      <c r="C60" s="24" t="s">
        <v>169</v>
      </c>
      <c r="D60" s="124">
        <v>165</v>
      </c>
      <c r="E60" s="29">
        <v>15</v>
      </c>
      <c r="F60" s="70">
        <f t="shared" si="8"/>
        <v>2475</v>
      </c>
      <c r="G60" s="26">
        <v>16.14</v>
      </c>
      <c r="H60" s="26"/>
      <c r="I60" s="42">
        <f t="shared" si="5"/>
        <v>2491.14</v>
      </c>
      <c r="J60" s="56"/>
      <c r="K60" s="62"/>
      <c r="L60" s="62"/>
      <c r="M60" s="56"/>
      <c r="N60" s="56">
        <f t="shared" si="6"/>
        <v>0</v>
      </c>
      <c r="O60" s="49">
        <f t="shared" si="7"/>
        <v>2491.14</v>
      </c>
    </row>
    <row r="61" spans="1:15" s="43" customFormat="1" ht="45.75" customHeight="1" x14ac:dyDescent="0.2">
      <c r="A61" s="187"/>
      <c r="B61" s="306" t="s">
        <v>381</v>
      </c>
      <c r="C61" s="24" t="s">
        <v>170</v>
      </c>
      <c r="D61" s="124">
        <v>163.19999999999999</v>
      </c>
      <c r="E61" s="29">
        <v>15</v>
      </c>
      <c r="F61" s="70">
        <f t="shared" si="8"/>
        <v>2448</v>
      </c>
      <c r="G61" s="26">
        <v>17.87</v>
      </c>
      <c r="H61" s="26"/>
      <c r="I61" s="42">
        <f t="shared" si="5"/>
        <v>2465.87</v>
      </c>
      <c r="J61" s="56"/>
      <c r="K61" s="62"/>
      <c r="L61" s="62">
        <f>+F61*1%</f>
        <v>24.48</v>
      </c>
      <c r="M61" s="56"/>
      <c r="N61" s="56">
        <f t="shared" si="6"/>
        <v>24.48</v>
      </c>
      <c r="O61" s="49">
        <f t="shared" si="7"/>
        <v>2441.39</v>
      </c>
    </row>
    <row r="62" spans="1:15" s="43" customFormat="1" ht="45.75" customHeight="1" x14ac:dyDescent="0.2">
      <c r="A62" s="187"/>
      <c r="B62" s="306" t="s">
        <v>382</v>
      </c>
      <c r="C62" s="24" t="s">
        <v>171</v>
      </c>
      <c r="D62" s="124">
        <v>223.2</v>
      </c>
      <c r="E62" s="29">
        <v>15</v>
      </c>
      <c r="F62" s="70">
        <f t="shared" si="8"/>
        <v>3348</v>
      </c>
      <c r="G62" s="26"/>
      <c r="H62" s="26"/>
      <c r="I62" s="42">
        <f t="shared" si="5"/>
        <v>3348</v>
      </c>
      <c r="J62" s="56">
        <v>103.97</v>
      </c>
      <c r="K62" s="62"/>
      <c r="L62" s="62">
        <f>+F62*1%</f>
        <v>33.480000000000004</v>
      </c>
      <c r="M62" s="56"/>
      <c r="N62" s="56">
        <f t="shared" si="6"/>
        <v>137.44999999999999</v>
      </c>
      <c r="O62" s="49">
        <f t="shared" si="7"/>
        <v>3210.55</v>
      </c>
    </row>
    <row r="63" spans="1:15" s="43" customFormat="1" ht="45.75" customHeight="1" x14ac:dyDescent="0.2">
      <c r="A63" s="187"/>
      <c r="B63" s="306" t="s">
        <v>383</v>
      </c>
      <c r="C63" s="33" t="s">
        <v>173</v>
      </c>
      <c r="D63" s="124">
        <v>83.3</v>
      </c>
      <c r="E63" s="29">
        <v>15</v>
      </c>
      <c r="F63" s="70">
        <f t="shared" si="8"/>
        <v>1249.5</v>
      </c>
      <c r="G63" s="26">
        <v>130.11000000000001</v>
      </c>
      <c r="H63" s="26"/>
      <c r="I63" s="42">
        <f t="shared" si="5"/>
        <v>1379.6100000000001</v>
      </c>
      <c r="J63" s="56"/>
      <c r="K63" s="62"/>
      <c r="L63" s="62"/>
      <c r="M63" s="56"/>
      <c r="N63" s="56">
        <f t="shared" si="6"/>
        <v>0</v>
      </c>
      <c r="O63" s="49">
        <f t="shared" si="7"/>
        <v>1379.6100000000001</v>
      </c>
    </row>
    <row r="64" spans="1:15" s="43" customFormat="1" ht="45.75" customHeight="1" x14ac:dyDescent="0.2">
      <c r="A64" s="187"/>
      <c r="B64" s="306" t="s">
        <v>65</v>
      </c>
      <c r="C64" s="24" t="s">
        <v>174</v>
      </c>
      <c r="D64" s="124">
        <v>162</v>
      </c>
      <c r="E64" s="29">
        <v>15</v>
      </c>
      <c r="F64" s="70">
        <f t="shared" si="8"/>
        <v>2430</v>
      </c>
      <c r="G64" s="26">
        <v>19.02</v>
      </c>
      <c r="H64" s="26"/>
      <c r="I64" s="42">
        <f t="shared" si="5"/>
        <v>2449.02</v>
      </c>
      <c r="J64" s="56"/>
      <c r="K64" s="62"/>
      <c r="L64" s="62"/>
      <c r="M64" s="56"/>
      <c r="N64" s="56">
        <f t="shared" si="6"/>
        <v>0</v>
      </c>
      <c r="O64" s="49">
        <f t="shared" si="7"/>
        <v>2449.02</v>
      </c>
    </row>
    <row r="65" spans="1:15" s="43" customFormat="1" ht="45.75" customHeight="1" x14ac:dyDescent="0.2">
      <c r="A65" s="187"/>
      <c r="B65" s="307" t="s">
        <v>384</v>
      </c>
      <c r="C65" s="24" t="s">
        <v>172</v>
      </c>
      <c r="D65" s="124">
        <v>178.9</v>
      </c>
      <c r="E65" s="29">
        <v>15</v>
      </c>
      <c r="F65" s="70">
        <f t="shared" si="8"/>
        <v>2683.5</v>
      </c>
      <c r="G65" s="26"/>
      <c r="H65" s="26"/>
      <c r="I65" s="42">
        <f>+F65+G65+H65</f>
        <v>2683.5</v>
      </c>
      <c r="J65" s="56">
        <v>12.12</v>
      </c>
      <c r="K65" s="62"/>
      <c r="L65" s="62"/>
      <c r="M65" s="56"/>
      <c r="N65" s="56">
        <f t="shared" si="6"/>
        <v>12.12</v>
      </c>
      <c r="O65" s="49">
        <f t="shared" si="7"/>
        <v>2671.38</v>
      </c>
    </row>
    <row r="66" spans="1:15" s="43" customFormat="1" ht="45.75" customHeight="1" x14ac:dyDescent="0.2">
      <c r="A66" s="187"/>
      <c r="B66" s="306" t="s">
        <v>385</v>
      </c>
      <c r="C66" s="24" t="s">
        <v>175</v>
      </c>
      <c r="D66" s="124">
        <v>144.5</v>
      </c>
      <c r="E66" s="29">
        <v>15</v>
      </c>
      <c r="F66" s="70">
        <f t="shared" si="8"/>
        <v>2167.5</v>
      </c>
      <c r="G66" s="26">
        <v>50.31</v>
      </c>
      <c r="H66" s="26"/>
      <c r="I66" s="42">
        <f t="shared" si="5"/>
        <v>2217.81</v>
      </c>
      <c r="J66" s="56"/>
      <c r="K66" s="62"/>
      <c r="L66" s="62"/>
      <c r="M66" s="56"/>
      <c r="N66" s="56">
        <f t="shared" si="6"/>
        <v>0</v>
      </c>
      <c r="O66" s="49">
        <f t="shared" si="7"/>
        <v>2217.81</v>
      </c>
    </row>
    <row r="67" spans="1:15" s="43" customFormat="1" ht="45.75" customHeight="1" x14ac:dyDescent="0.2">
      <c r="A67" s="118"/>
      <c r="B67" s="306" t="s">
        <v>385</v>
      </c>
      <c r="C67" s="24" t="s">
        <v>176</v>
      </c>
      <c r="D67" s="124">
        <v>144.5</v>
      </c>
      <c r="E67" s="29">
        <v>15</v>
      </c>
      <c r="F67" s="70">
        <f t="shared" si="8"/>
        <v>2167.5</v>
      </c>
      <c r="G67" s="26">
        <v>50.31</v>
      </c>
      <c r="H67" s="26"/>
      <c r="I67" s="42">
        <f t="shared" si="5"/>
        <v>2217.81</v>
      </c>
      <c r="J67" s="56"/>
      <c r="K67" s="62"/>
      <c r="L67" s="62"/>
      <c r="M67" s="56"/>
      <c r="N67" s="56">
        <f t="shared" si="6"/>
        <v>0</v>
      </c>
      <c r="O67" s="49">
        <f t="shared" si="7"/>
        <v>2217.81</v>
      </c>
    </row>
    <row r="68" spans="1:15" s="43" customFormat="1" ht="45.75" customHeight="1" x14ac:dyDescent="0.2">
      <c r="A68" s="185" t="s">
        <v>66</v>
      </c>
      <c r="B68" s="306" t="s">
        <v>119</v>
      </c>
      <c r="C68" s="24" t="s">
        <v>54</v>
      </c>
      <c r="D68" s="124">
        <v>423</v>
      </c>
      <c r="E68" s="29"/>
      <c r="F68" s="70">
        <f t="shared" si="8"/>
        <v>0</v>
      </c>
      <c r="G68" s="26"/>
      <c r="H68" s="26"/>
      <c r="I68" s="42">
        <f t="shared" si="5"/>
        <v>0</v>
      </c>
      <c r="J68" s="56"/>
      <c r="K68" s="62"/>
      <c r="L68" s="62"/>
      <c r="M68" s="56"/>
      <c r="N68" s="56">
        <f t="shared" si="6"/>
        <v>0</v>
      </c>
      <c r="O68" s="49">
        <f t="shared" si="7"/>
        <v>0</v>
      </c>
    </row>
    <row r="69" spans="1:15" s="43" customFormat="1" ht="45.75" customHeight="1" x14ac:dyDescent="0.2">
      <c r="A69" s="186"/>
      <c r="B69" s="306" t="s">
        <v>386</v>
      </c>
      <c r="C69" s="24" t="s">
        <v>526</v>
      </c>
      <c r="D69" s="124">
        <v>416</v>
      </c>
      <c r="E69" s="29">
        <v>15</v>
      </c>
      <c r="F69" s="70">
        <f t="shared" si="8"/>
        <v>6240</v>
      </c>
      <c r="G69" s="26"/>
      <c r="H69" s="26"/>
      <c r="I69" s="42">
        <f t="shared" si="5"/>
        <v>6240</v>
      </c>
      <c r="J69" s="56">
        <v>634.24</v>
      </c>
      <c r="K69" s="62"/>
      <c r="L69" s="62"/>
      <c r="M69" s="56"/>
      <c r="N69" s="56">
        <f t="shared" si="6"/>
        <v>634.24</v>
      </c>
      <c r="O69" s="49">
        <f t="shared" si="7"/>
        <v>5605.76</v>
      </c>
    </row>
    <row r="70" spans="1:15" s="43" customFormat="1" ht="45.75" customHeight="1" x14ac:dyDescent="0.2">
      <c r="A70" s="186"/>
      <c r="B70" s="306" t="s">
        <v>14</v>
      </c>
      <c r="C70" s="24" t="s">
        <v>502</v>
      </c>
      <c r="D70" s="124">
        <v>345.4</v>
      </c>
      <c r="E70" s="29">
        <v>15</v>
      </c>
      <c r="F70" s="70">
        <f t="shared" si="8"/>
        <v>5181</v>
      </c>
      <c r="G70" s="26"/>
      <c r="H70" s="26"/>
      <c r="I70" s="42">
        <f t="shared" si="5"/>
        <v>5181</v>
      </c>
      <c r="J70" s="56">
        <v>450.8</v>
      </c>
      <c r="K70" s="62"/>
      <c r="L70" s="62"/>
      <c r="M70" s="56"/>
      <c r="N70" s="56">
        <f t="shared" si="6"/>
        <v>450.8</v>
      </c>
      <c r="O70" s="49">
        <f t="shared" si="7"/>
        <v>4730.2</v>
      </c>
    </row>
    <row r="71" spans="1:15" s="43" customFormat="1" ht="45.75" customHeight="1" x14ac:dyDescent="0.2">
      <c r="A71" s="186"/>
      <c r="B71" s="304" t="s">
        <v>16</v>
      </c>
      <c r="C71" s="24" t="s">
        <v>351</v>
      </c>
      <c r="D71" s="124">
        <v>238.7</v>
      </c>
      <c r="E71" s="29">
        <v>15</v>
      </c>
      <c r="F71" s="70">
        <f t="shared" si="8"/>
        <v>3580.5</v>
      </c>
      <c r="G71" s="26"/>
      <c r="H71" s="26"/>
      <c r="I71" s="42">
        <f t="shared" si="5"/>
        <v>3580.5</v>
      </c>
      <c r="J71" s="56">
        <v>147</v>
      </c>
      <c r="K71" s="62"/>
      <c r="L71" s="62"/>
      <c r="M71" s="56"/>
      <c r="N71" s="56">
        <f t="shared" si="6"/>
        <v>147</v>
      </c>
      <c r="O71" s="49">
        <f t="shared" si="7"/>
        <v>3433.5</v>
      </c>
    </row>
    <row r="72" spans="1:15" s="43" customFormat="1" ht="45.75" customHeight="1" x14ac:dyDescent="0.2">
      <c r="A72" s="186"/>
      <c r="B72" s="304"/>
      <c r="C72" s="24" t="s">
        <v>539</v>
      </c>
      <c r="D72" s="124">
        <v>238.7</v>
      </c>
      <c r="E72" s="29">
        <v>15</v>
      </c>
      <c r="F72" s="70">
        <f t="shared" si="8"/>
        <v>3580.5</v>
      </c>
      <c r="G72" s="26"/>
      <c r="H72" s="26"/>
      <c r="I72" s="42">
        <f t="shared" si="5"/>
        <v>3580.5</v>
      </c>
      <c r="J72" s="56">
        <v>147</v>
      </c>
      <c r="K72" s="62"/>
      <c r="L72" s="62"/>
      <c r="M72" s="56"/>
      <c r="N72" s="56">
        <f t="shared" si="6"/>
        <v>147</v>
      </c>
      <c r="O72" s="49">
        <f t="shared" si="7"/>
        <v>3433.5</v>
      </c>
    </row>
    <row r="73" spans="1:15" s="43" customFormat="1" ht="45.75" customHeight="1" x14ac:dyDescent="0.2">
      <c r="A73" s="186"/>
      <c r="B73" s="304"/>
      <c r="C73" s="24" t="s">
        <v>522</v>
      </c>
      <c r="D73" s="124">
        <v>238.7</v>
      </c>
      <c r="E73" s="29">
        <v>13</v>
      </c>
      <c r="F73" s="70">
        <f t="shared" si="8"/>
        <v>3103.1</v>
      </c>
      <c r="G73" s="26"/>
      <c r="H73" s="26"/>
      <c r="I73" s="42">
        <f t="shared" si="5"/>
        <v>3103.1</v>
      </c>
      <c r="J73" s="62">
        <v>147</v>
      </c>
      <c r="K73" s="62"/>
      <c r="L73" s="62"/>
      <c r="M73" s="56"/>
      <c r="N73" s="56">
        <f t="shared" si="6"/>
        <v>147</v>
      </c>
      <c r="O73" s="49">
        <f t="shared" si="7"/>
        <v>2956.1</v>
      </c>
    </row>
    <row r="74" spans="1:15" s="43" customFormat="1" ht="45.75" customHeight="1" x14ac:dyDescent="0.2">
      <c r="A74" s="186"/>
      <c r="B74" s="306" t="s">
        <v>13</v>
      </c>
      <c r="C74" s="24" t="s">
        <v>177</v>
      </c>
      <c r="D74" s="124">
        <v>385.5</v>
      </c>
      <c r="E74" s="29">
        <v>15</v>
      </c>
      <c r="F74" s="70">
        <f t="shared" si="8"/>
        <v>5782.5</v>
      </c>
      <c r="G74" s="26"/>
      <c r="H74" s="26"/>
      <c r="I74" s="42">
        <f t="shared" si="5"/>
        <v>5782.5</v>
      </c>
      <c r="J74" s="56">
        <v>552.26</v>
      </c>
      <c r="K74" s="62">
        <v>75.25</v>
      </c>
      <c r="L74" s="62"/>
      <c r="M74" s="56"/>
      <c r="N74" s="56">
        <f t="shared" si="6"/>
        <v>627.51</v>
      </c>
      <c r="O74" s="49">
        <f t="shared" si="7"/>
        <v>5154.99</v>
      </c>
    </row>
    <row r="75" spans="1:15" s="43" customFormat="1" ht="45.75" customHeight="1" x14ac:dyDescent="0.2">
      <c r="A75" s="186"/>
      <c r="B75" s="304" t="s">
        <v>131</v>
      </c>
      <c r="C75" s="24" t="s">
        <v>680</v>
      </c>
      <c r="D75" s="124">
        <v>207.8</v>
      </c>
      <c r="E75" s="29">
        <v>15</v>
      </c>
      <c r="F75" s="70">
        <f t="shared" si="8"/>
        <v>3117</v>
      </c>
      <c r="G75" s="26"/>
      <c r="H75" s="26"/>
      <c r="I75" s="42">
        <f t="shared" si="5"/>
        <v>3117</v>
      </c>
      <c r="J75" s="56">
        <v>78.84</v>
      </c>
      <c r="K75" s="62"/>
      <c r="L75" s="62"/>
      <c r="M75" s="56"/>
      <c r="N75" s="56">
        <f t="shared" si="6"/>
        <v>78.84</v>
      </c>
      <c r="O75" s="49">
        <f t="shared" si="7"/>
        <v>3038.16</v>
      </c>
    </row>
    <row r="76" spans="1:15" s="43" customFormat="1" ht="45.75" customHeight="1" x14ac:dyDescent="0.2">
      <c r="A76" s="186"/>
      <c r="B76" s="304"/>
      <c r="C76" s="24" t="s">
        <v>531</v>
      </c>
      <c r="D76" s="124">
        <v>207.8</v>
      </c>
      <c r="E76" s="29">
        <v>15</v>
      </c>
      <c r="F76" s="70">
        <f t="shared" si="8"/>
        <v>3117</v>
      </c>
      <c r="G76" s="26"/>
      <c r="H76" s="26"/>
      <c r="I76" s="42">
        <f t="shared" si="5"/>
        <v>3117</v>
      </c>
      <c r="J76" s="56">
        <v>78.84</v>
      </c>
      <c r="K76" s="62"/>
      <c r="L76" s="62"/>
      <c r="M76" s="56"/>
      <c r="N76" s="56">
        <f t="shared" si="6"/>
        <v>78.84</v>
      </c>
      <c r="O76" s="49">
        <f t="shared" si="7"/>
        <v>3038.16</v>
      </c>
    </row>
    <row r="77" spans="1:15" s="43" customFormat="1" ht="45.75" customHeight="1" x14ac:dyDescent="0.2">
      <c r="A77" s="186"/>
      <c r="B77" s="306" t="s">
        <v>15</v>
      </c>
      <c r="C77" s="24" t="s">
        <v>178</v>
      </c>
      <c r="D77" s="124">
        <v>207.8</v>
      </c>
      <c r="E77" s="29">
        <v>15</v>
      </c>
      <c r="F77" s="70">
        <f t="shared" si="8"/>
        <v>3117</v>
      </c>
      <c r="G77" s="26"/>
      <c r="H77" s="26"/>
      <c r="I77" s="42">
        <f t="shared" si="5"/>
        <v>3117</v>
      </c>
      <c r="J77" s="56">
        <v>78.84</v>
      </c>
      <c r="K77" s="62"/>
      <c r="L77" s="62"/>
      <c r="M77" s="56"/>
      <c r="N77" s="56">
        <f t="shared" si="6"/>
        <v>78.84</v>
      </c>
      <c r="O77" s="49">
        <f t="shared" si="7"/>
        <v>3038.16</v>
      </c>
    </row>
    <row r="78" spans="1:15" s="43" customFormat="1" ht="45.75" customHeight="1" x14ac:dyDescent="0.2">
      <c r="A78" s="186"/>
      <c r="B78" s="306" t="s">
        <v>132</v>
      </c>
      <c r="C78" s="24" t="s">
        <v>179</v>
      </c>
      <c r="D78" s="124">
        <v>244.7</v>
      </c>
      <c r="E78" s="29">
        <v>15</v>
      </c>
      <c r="F78" s="70">
        <f t="shared" si="8"/>
        <v>3670.5</v>
      </c>
      <c r="G78" s="26"/>
      <c r="H78" s="26"/>
      <c r="I78" s="42">
        <f t="shared" si="5"/>
        <v>3670.5</v>
      </c>
      <c r="J78" s="56">
        <v>264.16000000000003</v>
      </c>
      <c r="K78" s="62"/>
      <c r="L78" s="62">
        <f>+F78*1%</f>
        <v>36.704999999999998</v>
      </c>
      <c r="M78" s="56"/>
      <c r="N78" s="56">
        <f t="shared" si="6"/>
        <v>300.86500000000001</v>
      </c>
      <c r="O78" s="49">
        <f t="shared" si="7"/>
        <v>3369.6350000000002</v>
      </c>
    </row>
    <row r="79" spans="1:15" s="43" customFormat="1" ht="45.75" customHeight="1" x14ac:dyDescent="0.2">
      <c r="A79" s="186"/>
      <c r="B79" s="306" t="s">
        <v>67</v>
      </c>
      <c r="C79" s="24" t="s">
        <v>54</v>
      </c>
      <c r="D79" s="124">
        <v>290.5</v>
      </c>
      <c r="E79" s="29"/>
      <c r="F79" s="70">
        <f t="shared" si="8"/>
        <v>0</v>
      </c>
      <c r="G79" s="26"/>
      <c r="H79" s="26"/>
      <c r="I79" s="42">
        <f t="shared" si="5"/>
        <v>0</v>
      </c>
      <c r="J79" s="56"/>
      <c r="K79" s="62"/>
      <c r="L79" s="62"/>
      <c r="M79" s="56"/>
      <c r="N79" s="56">
        <f t="shared" si="6"/>
        <v>0</v>
      </c>
      <c r="O79" s="49">
        <f t="shared" si="7"/>
        <v>0</v>
      </c>
    </row>
    <row r="80" spans="1:15" s="43" customFormat="1" ht="45.75" customHeight="1" x14ac:dyDescent="0.2">
      <c r="A80" s="186"/>
      <c r="B80" s="306" t="s">
        <v>68</v>
      </c>
      <c r="C80" s="24" t="s">
        <v>310</v>
      </c>
      <c r="D80" s="124">
        <v>312</v>
      </c>
      <c r="E80" s="29">
        <v>15</v>
      </c>
      <c r="F80" s="70">
        <f t="shared" si="8"/>
        <v>4680</v>
      </c>
      <c r="G80" s="32"/>
      <c r="H80" s="32"/>
      <c r="I80" s="42">
        <f t="shared" si="5"/>
        <v>4680</v>
      </c>
      <c r="J80" s="62">
        <v>374</v>
      </c>
      <c r="K80" s="62">
        <v>56.75</v>
      </c>
      <c r="L80" s="62"/>
      <c r="M80" s="62"/>
      <c r="N80" s="56">
        <f t="shared" si="6"/>
        <v>430.75</v>
      </c>
      <c r="O80" s="49">
        <f t="shared" si="7"/>
        <v>4249.25</v>
      </c>
    </row>
    <row r="81" spans="1:15" s="43" customFormat="1" ht="45.75" customHeight="1" x14ac:dyDescent="0.2">
      <c r="A81" s="186"/>
      <c r="B81" s="308" t="s">
        <v>69</v>
      </c>
      <c r="C81" s="24" t="s">
        <v>346</v>
      </c>
      <c r="D81" s="124">
        <v>227</v>
      </c>
      <c r="E81" s="29">
        <v>15</v>
      </c>
      <c r="F81" s="70">
        <f t="shared" si="8"/>
        <v>3405</v>
      </c>
      <c r="G81" s="26"/>
      <c r="H81" s="26"/>
      <c r="I81" s="42">
        <f t="shared" si="5"/>
        <v>3405</v>
      </c>
      <c r="J81" s="56">
        <v>110.18</v>
      </c>
      <c r="K81" s="62">
        <v>50.67</v>
      </c>
      <c r="L81" s="62"/>
      <c r="M81" s="56"/>
      <c r="N81" s="56">
        <f t="shared" si="6"/>
        <v>160.85000000000002</v>
      </c>
      <c r="O81" s="49">
        <f t="shared" si="7"/>
        <v>3244.15</v>
      </c>
    </row>
    <row r="82" spans="1:15" s="43" customFormat="1" ht="45.75" customHeight="1" x14ac:dyDescent="0.2">
      <c r="A82" s="186"/>
      <c r="B82" s="308"/>
      <c r="C82" s="24" t="s">
        <v>533</v>
      </c>
      <c r="D82" s="124">
        <v>227</v>
      </c>
      <c r="E82" s="29">
        <v>15</v>
      </c>
      <c r="F82" s="70">
        <f t="shared" si="8"/>
        <v>3405</v>
      </c>
      <c r="G82" s="26"/>
      <c r="H82" s="26"/>
      <c r="I82" s="42">
        <f t="shared" si="5"/>
        <v>3405</v>
      </c>
      <c r="J82" s="56">
        <v>110.18</v>
      </c>
      <c r="K82" s="62">
        <v>75.25</v>
      </c>
      <c r="L82" s="62"/>
      <c r="M82" s="56"/>
      <c r="N82" s="56">
        <f t="shared" si="6"/>
        <v>185.43</v>
      </c>
      <c r="O82" s="49">
        <f t="shared" si="7"/>
        <v>3219.57</v>
      </c>
    </row>
    <row r="83" spans="1:15" s="43" customFormat="1" ht="45.75" customHeight="1" x14ac:dyDescent="0.2">
      <c r="A83" s="186"/>
      <c r="B83" s="308"/>
      <c r="C83" s="24" t="s">
        <v>181</v>
      </c>
      <c r="D83" s="124">
        <v>227</v>
      </c>
      <c r="E83" s="29">
        <v>15</v>
      </c>
      <c r="F83" s="70">
        <f t="shared" si="8"/>
        <v>3405</v>
      </c>
      <c r="G83" s="26"/>
      <c r="H83" s="26"/>
      <c r="I83" s="42">
        <f t="shared" si="5"/>
        <v>3405</v>
      </c>
      <c r="J83" s="56">
        <v>110.18</v>
      </c>
      <c r="K83" s="62">
        <v>50.67</v>
      </c>
      <c r="L83" s="62"/>
      <c r="M83" s="56"/>
      <c r="N83" s="56">
        <f t="shared" si="6"/>
        <v>160.85000000000002</v>
      </c>
      <c r="O83" s="49">
        <f t="shared" si="7"/>
        <v>3244.15</v>
      </c>
    </row>
    <row r="84" spans="1:15" s="43" customFormat="1" ht="45.75" customHeight="1" x14ac:dyDescent="0.2">
      <c r="A84" s="186" t="s">
        <v>66</v>
      </c>
      <c r="B84" s="308"/>
      <c r="C84" s="24" t="s">
        <v>182</v>
      </c>
      <c r="D84" s="124">
        <v>227</v>
      </c>
      <c r="E84" s="29">
        <v>15</v>
      </c>
      <c r="F84" s="70">
        <f t="shared" si="8"/>
        <v>3405</v>
      </c>
      <c r="G84" s="26"/>
      <c r="H84" s="26"/>
      <c r="I84" s="42">
        <f t="shared" ref="I84:I147" si="9">+F84+G84+H84</f>
        <v>3405</v>
      </c>
      <c r="J84" s="56">
        <v>110.18</v>
      </c>
      <c r="K84" s="62">
        <v>56.75</v>
      </c>
      <c r="L84" s="62"/>
      <c r="M84" s="56"/>
      <c r="N84" s="56">
        <f t="shared" ref="N84:N147" si="10">+J84+K84+L84+M84</f>
        <v>166.93</v>
      </c>
      <c r="O84" s="49">
        <f t="shared" ref="O84:O147" si="11">+I84-N84</f>
        <v>3238.07</v>
      </c>
    </row>
    <row r="85" spans="1:15" s="43" customFormat="1" ht="45.75" customHeight="1" x14ac:dyDescent="0.2">
      <c r="A85" s="186"/>
      <c r="B85" s="308"/>
      <c r="C85" s="24" t="s">
        <v>183</v>
      </c>
      <c r="D85" s="124">
        <v>227</v>
      </c>
      <c r="E85" s="29">
        <v>15</v>
      </c>
      <c r="F85" s="70">
        <f t="shared" si="8"/>
        <v>3405</v>
      </c>
      <c r="G85" s="26"/>
      <c r="H85" s="26"/>
      <c r="I85" s="42">
        <f t="shared" si="9"/>
        <v>3405</v>
      </c>
      <c r="J85" s="56">
        <v>110.18</v>
      </c>
      <c r="K85" s="62">
        <v>56.75</v>
      </c>
      <c r="L85" s="62"/>
      <c r="M85" s="56"/>
      <c r="N85" s="56">
        <f t="shared" si="10"/>
        <v>166.93</v>
      </c>
      <c r="O85" s="49">
        <f t="shared" si="11"/>
        <v>3238.07</v>
      </c>
    </row>
    <row r="86" spans="1:15" s="43" customFormat="1" ht="45.75" customHeight="1" x14ac:dyDescent="0.2">
      <c r="A86" s="186"/>
      <c r="B86" s="306" t="s">
        <v>70</v>
      </c>
      <c r="C86" s="24" t="s">
        <v>184</v>
      </c>
      <c r="D86" s="124">
        <v>290.60000000000002</v>
      </c>
      <c r="E86" s="29">
        <v>15</v>
      </c>
      <c r="F86" s="70">
        <f t="shared" ref="F86:F153" si="12">+D86*E86</f>
        <v>4359</v>
      </c>
      <c r="G86" s="26"/>
      <c r="H86" s="26"/>
      <c r="I86" s="42">
        <f t="shared" si="9"/>
        <v>4359</v>
      </c>
      <c r="J86" s="56">
        <v>339.07</v>
      </c>
      <c r="K86" s="62">
        <v>75.25</v>
      </c>
      <c r="L86" s="62"/>
      <c r="M86" s="56"/>
      <c r="N86" s="56">
        <f t="shared" si="10"/>
        <v>414.32</v>
      </c>
      <c r="O86" s="49">
        <f t="shared" si="11"/>
        <v>3944.68</v>
      </c>
    </row>
    <row r="87" spans="1:15" s="43" customFormat="1" ht="45.75" customHeight="1" x14ac:dyDescent="0.2">
      <c r="A87" s="186"/>
      <c r="B87" s="304" t="s">
        <v>71</v>
      </c>
      <c r="C87" s="24" t="s">
        <v>534</v>
      </c>
      <c r="D87" s="124">
        <v>227</v>
      </c>
      <c r="E87" s="29">
        <v>15</v>
      </c>
      <c r="F87" s="70">
        <f t="shared" si="12"/>
        <v>3405</v>
      </c>
      <c r="G87" s="26"/>
      <c r="H87" s="26"/>
      <c r="I87" s="42">
        <f t="shared" si="9"/>
        <v>3405</v>
      </c>
      <c r="J87" s="56">
        <v>110.18</v>
      </c>
      <c r="K87" s="62">
        <v>62</v>
      </c>
      <c r="L87" s="62"/>
      <c r="M87" s="56"/>
      <c r="N87" s="56">
        <f t="shared" si="10"/>
        <v>172.18</v>
      </c>
      <c r="O87" s="49">
        <f t="shared" si="11"/>
        <v>3232.82</v>
      </c>
    </row>
    <row r="88" spans="1:15" s="43" customFormat="1" ht="45.75" customHeight="1" x14ac:dyDescent="0.2">
      <c r="A88" s="186"/>
      <c r="B88" s="304"/>
      <c r="C88" s="24" t="s">
        <v>516</v>
      </c>
      <c r="D88" s="124">
        <v>227</v>
      </c>
      <c r="E88" s="29">
        <v>15</v>
      </c>
      <c r="F88" s="70">
        <f t="shared" si="12"/>
        <v>3405</v>
      </c>
      <c r="G88" s="26"/>
      <c r="H88" s="26"/>
      <c r="I88" s="42">
        <f t="shared" si="9"/>
        <v>3405</v>
      </c>
      <c r="J88" s="56">
        <v>110.18</v>
      </c>
      <c r="K88" s="62">
        <v>61.28</v>
      </c>
      <c r="L88" s="62"/>
      <c r="M88" s="56"/>
      <c r="N88" s="56">
        <f t="shared" si="10"/>
        <v>171.46</v>
      </c>
      <c r="O88" s="49">
        <f t="shared" si="11"/>
        <v>3233.54</v>
      </c>
    </row>
    <row r="89" spans="1:15" s="43" customFormat="1" ht="45.75" customHeight="1" x14ac:dyDescent="0.2">
      <c r="A89" s="186"/>
      <c r="B89" s="304"/>
      <c r="C89" s="24" t="s">
        <v>329</v>
      </c>
      <c r="D89" s="124">
        <v>227</v>
      </c>
      <c r="E89" s="29">
        <v>15</v>
      </c>
      <c r="F89" s="70">
        <f t="shared" si="12"/>
        <v>3405</v>
      </c>
      <c r="G89" s="26"/>
      <c r="H89" s="26"/>
      <c r="I89" s="42">
        <f t="shared" si="9"/>
        <v>3405</v>
      </c>
      <c r="J89" s="56">
        <v>110.18</v>
      </c>
      <c r="K89" s="62"/>
      <c r="L89" s="62"/>
      <c r="M89" s="56"/>
      <c r="N89" s="56">
        <f t="shared" si="10"/>
        <v>110.18</v>
      </c>
      <c r="O89" s="49">
        <f t="shared" si="11"/>
        <v>3294.82</v>
      </c>
    </row>
    <row r="90" spans="1:15" s="43" customFormat="1" ht="45.75" customHeight="1" x14ac:dyDescent="0.2">
      <c r="A90" s="186"/>
      <c r="B90" s="304"/>
      <c r="C90" s="24" t="s">
        <v>317</v>
      </c>
      <c r="D90" s="124">
        <v>227</v>
      </c>
      <c r="E90" s="29">
        <v>15</v>
      </c>
      <c r="F90" s="70">
        <f t="shared" si="12"/>
        <v>3405</v>
      </c>
      <c r="G90" s="26"/>
      <c r="H90" s="26"/>
      <c r="I90" s="42">
        <f t="shared" si="9"/>
        <v>3405</v>
      </c>
      <c r="J90" s="56">
        <v>110.18</v>
      </c>
      <c r="K90" s="62">
        <v>57.44</v>
      </c>
      <c r="L90" s="62"/>
      <c r="M90" s="56"/>
      <c r="N90" s="56">
        <f t="shared" si="10"/>
        <v>167.62</v>
      </c>
      <c r="O90" s="49">
        <f t="shared" si="11"/>
        <v>3237.38</v>
      </c>
    </row>
    <row r="91" spans="1:15" s="43" customFormat="1" ht="45.75" customHeight="1" x14ac:dyDescent="0.2">
      <c r="A91" s="186"/>
      <c r="B91" s="304"/>
      <c r="C91" s="24" t="s">
        <v>679</v>
      </c>
      <c r="D91" s="124">
        <v>227</v>
      </c>
      <c r="E91" s="29">
        <v>15</v>
      </c>
      <c r="F91" s="70">
        <f t="shared" si="12"/>
        <v>3405</v>
      </c>
      <c r="G91" s="26"/>
      <c r="H91" s="26"/>
      <c r="I91" s="42">
        <f t="shared" si="9"/>
        <v>3405</v>
      </c>
      <c r="J91" s="62">
        <v>110.18</v>
      </c>
      <c r="K91" s="62"/>
      <c r="L91" s="62"/>
      <c r="M91" s="56"/>
      <c r="N91" s="56">
        <f t="shared" si="10"/>
        <v>110.18</v>
      </c>
      <c r="O91" s="49">
        <f t="shared" si="11"/>
        <v>3294.82</v>
      </c>
    </row>
    <row r="92" spans="1:15" s="43" customFormat="1" ht="45.75" customHeight="1" x14ac:dyDescent="0.2">
      <c r="A92" s="186"/>
      <c r="B92" s="304" t="s">
        <v>387</v>
      </c>
      <c r="C92" s="24" t="s">
        <v>185</v>
      </c>
      <c r="D92" s="124">
        <v>240.3</v>
      </c>
      <c r="E92" s="29">
        <v>15</v>
      </c>
      <c r="F92" s="70">
        <f t="shared" si="12"/>
        <v>3604.5</v>
      </c>
      <c r="G92" s="26"/>
      <c r="H92" s="26"/>
      <c r="I92" s="42">
        <f t="shared" si="9"/>
        <v>3604.5</v>
      </c>
      <c r="J92" s="56">
        <v>149.61000000000001</v>
      </c>
      <c r="K92" s="62">
        <v>56.75</v>
      </c>
      <c r="L92" s="62">
        <f>+F92*1%</f>
        <v>36.045000000000002</v>
      </c>
      <c r="M92" s="56"/>
      <c r="N92" s="56">
        <f t="shared" si="10"/>
        <v>242.40500000000003</v>
      </c>
      <c r="O92" s="49">
        <f t="shared" si="11"/>
        <v>3362.0949999999998</v>
      </c>
    </row>
    <row r="93" spans="1:15" s="43" customFormat="1" ht="45.75" customHeight="1" x14ac:dyDescent="0.2">
      <c r="A93" s="186"/>
      <c r="B93" s="304"/>
      <c r="C93" s="24" t="s">
        <v>186</v>
      </c>
      <c r="D93" s="124">
        <v>240.3</v>
      </c>
      <c r="E93" s="29">
        <v>15</v>
      </c>
      <c r="F93" s="70">
        <f t="shared" si="12"/>
        <v>3604.5</v>
      </c>
      <c r="G93" s="26"/>
      <c r="H93" s="26"/>
      <c r="I93" s="42">
        <f t="shared" si="9"/>
        <v>3604.5</v>
      </c>
      <c r="J93" s="56">
        <v>149.61000000000001</v>
      </c>
      <c r="K93" s="62">
        <v>76.709999999999994</v>
      </c>
      <c r="L93" s="62">
        <f>+F93*1%</f>
        <v>36.045000000000002</v>
      </c>
      <c r="M93" s="56"/>
      <c r="N93" s="56">
        <f t="shared" si="10"/>
        <v>262.36500000000001</v>
      </c>
      <c r="O93" s="49">
        <f t="shared" si="11"/>
        <v>3342.1350000000002</v>
      </c>
    </row>
    <row r="94" spans="1:15" s="43" customFormat="1" ht="45.75" customHeight="1" x14ac:dyDescent="0.2">
      <c r="A94" s="186"/>
      <c r="B94" s="306" t="s">
        <v>388</v>
      </c>
      <c r="C94" s="24" t="s">
        <v>54</v>
      </c>
      <c r="D94" s="124">
        <v>400</v>
      </c>
      <c r="E94" s="29"/>
      <c r="F94" s="70">
        <f>+D94*E94</f>
        <v>0</v>
      </c>
      <c r="G94" s="26"/>
      <c r="H94" s="26"/>
      <c r="I94" s="42">
        <f t="shared" si="9"/>
        <v>0</v>
      </c>
      <c r="J94" s="56"/>
      <c r="K94" s="62"/>
      <c r="L94" s="62"/>
      <c r="M94" s="56"/>
      <c r="N94" s="56">
        <f t="shared" si="10"/>
        <v>0</v>
      </c>
      <c r="O94" s="49">
        <f t="shared" si="11"/>
        <v>0</v>
      </c>
    </row>
    <row r="95" spans="1:15" s="43" customFormat="1" ht="45.75" customHeight="1" x14ac:dyDescent="0.2">
      <c r="A95" s="186"/>
      <c r="B95" s="304" t="s">
        <v>18</v>
      </c>
      <c r="C95" s="33" t="s">
        <v>187</v>
      </c>
      <c r="D95" s="124">
        <v>320</v>
      </c>
      <c r="E95" s="29">
        <v>15</v>
      </c>
      <c r="F95" s="70">
        <f t="shared" si="12"/>
        <v>4800</v>
      </c>
      <c r="G95" s="26"/>
      <c r="H95" s="26"/>
      <c r="I95" s="42">
        <f t="shared" si="9"/>
        <v>4800</v>
      </c>
      <c r="J95" s="56">
        <v>389.92</v>
      </c>
      <c r="K95" s="62">
        <v>57.44</v>
      </c>
      <c r="L95" s="62">
        <f>+F95*1%</f>
        <v>48</v>
      </c>
      <c r="M95" s="56"/>
      <c r="N95" s="56">
        <f t="shared" si="10"/>
        <v>495.36</v>
      </c>
      <c r="O95" s="49">
        <f t="shared" si="11"/>
        <v>4304.6400000000003</v>
      </c>
    </row>
    <row r="96" spans="1:15" s="43" customFormat="1" ht="45.75" customHeight="1" x14ac:dyDescent="0.2">
      <c r="A96" s="186"/>
      <c r="B96" s="304"/>
      <c r="C96" s="24" t="s">
        <v>188</v>
      </c>
      <c r="D96" s="124">
        <v>320</v>
      </c>
      <c r="E96" s="29">
        <v>15</v>
      </c>
      <c r="F96" s="70">
        <f t="shared" si="12"/>
        <v>4800</v>
      </c>
      <c r="G96" s="26"/>
      <c r="H96" s="26"/>
      <c r="I96" s="42">
        <f t="shared" si="9"/>
        <v>4800</v>
      </c>
      <c r="J96" s="56">
        <v>389.92</v>
      </c>
      <c r="K96" s="62">
        <v>56.75</v>
      </c>
      <c r="L96" s="62">
        <f>+F96*1%</f>
        <v>48</v>
      </c>
      <c r="M96" s="56"/>
      <c r="N96" s="56">
        <f t="shared" si="10"/>
        <v>494.67</v>
      </c>
      <c r="O96" s="49">
        <f t="shared" si="11"/>
        <v>4305.33</v>
      </c>
    </row>
    <row r="97" spans="1:15" s="43" customFormat="1" ht="45.75" customHeight="1" x14ac:dyDescent="0.2">
      <c r="A97" s="186"/>
      <c r="B97" s="304"/>
      <c r="C97" s="24" t="s">
        <v>189</v>
      </c>
      <c r="D97" s="124">
        <v>320</v>
      </c>
      <c r="E97" s="29">
        <v>15</v>
      </c>
      <c r="F97" s="70">
        <f t="shared" si="12"/>
        <v>4800</v>
      </c>
      <c r="G97" s="26"/>
      <c r="H97" s="26"/>
      <c r="I97" s="42">
        <f t="shared" si="9"/>
        <v>4800</v>
      </c>
      <c r="J97" s="56">
        <v>389.92</v>
      </c>
      <c r="K97" s="62">
        <v>56.75</v>
      </c>
      <c r="L97" s="62">
        <f>+F97*1%</f>
        <v>48</v>
      </c>
      <c r="M97" s="56"/>
      <c r="N97" s="56">
        <f t="shared" si="10"/>
        <v>494.67</v>
      </c>
      <c r="O97" s="49">
        <f t="shared" si="11"/>
        <v>4305.33</v>
      </c>
    </row>
    <row r="98" spans="1:15" s="43" customFormat="1" ht="45.75" customHeight="1" x14ac:dyDescent="0.2">
      <c r="A98" s="186"/>
      <c r="B98" s="306" t="s">
        <v>19</v>
      </c>
      <c r="C98" s="163" t="s">
        <v>190</v>
      </c>
      <c r="D98" s="124">
        <v>302.10000000000002</v>
      </c>
      <c r="E98" s="29">
        <v>15</v>
      </c>
      <c r="F98" s="70">
        <f t="shared" si="12"/>
        <v>4531.5</v>
      </c>
      <c r="G98" s="26"/>
      <c r="H98" s="26"/>
      <c r="I98" s="42">
        <f t="shared" si="9"/>
        <v>4531.5</v>
      </c>
      <c r="J98" s="56">
        <v>357.84</v>
      </c>
      <c r="K98" s="62">
        <v>56.75</v>
      </c>
      <c r="L98" s="62">
        <f>+F98*1%</f>
        <v>45.314999999999998</v>
      </c>
      <c r="M98" s="56"/>
      <c r="N98" s="56">
        <f t="shared" si="10"/>
        <v>459.90499999999997</v>
      </c>
      <c r="O98" s="49">
        <f t="shared" si="11"/>
        <v>4071.5950000000003</v>
      </c>
    </row>
    <row r="99" spans="1:15" s="43" customFormat="1" ht="45.75" customHeight="1" x14ac:dyDescent="0.2">
      <c r="A99" s="186"/>
      <c r="B99" s="304" t="s">
        <v>106</v>
      </c>
      <c r="C99" s="24" t="s">
        <v>353</v>
      </c>
      <c r="D99" s="124">
        <v>235.1</v>
      </c>
      <c r="E99" s="29">
        <v>15</v>
      </c>
      <c r="F99" s="70">
        <f t="shared" si="12"/>
        <v>3526.5</v>
      </c>
      <c r="G99" s="26"/>
      <c r="H99" s="26"/>
      <c r="I99" s="42">
        <f t="shared" si="9"/>
        <v>3526.5</v>
      </c>
      <c r="J99" s="56">
        <v>141.12</v>
      </c>
      <c r="K99" s="62"/>
      <c r="L99" s="62"/>
      <c r="M99" s="56"/>
      <c r="N99" s="56">
        <f t="shared" si="10"/>
        <v>141.12</v>
      </c>
      <c r="O99" s="49">
        <f t="shared" si="11"/>
        <v>3385.38</v>
      </c>
    </row>
    <row r="100" spans="1:15" s="43" customFormat="1" ht="45.75" customHeight="1" x14ac:dyDescent="0.2">
      <c r="A100" s="186"/>
      <c r="B100" s="304"/>
      <c r="C100" s="24" t="s">
        <v>191</v>
      </c>
      <c r="D100" s="124">
        <v>235.1</v>
      </c>
      <c r="E100" s="29">
        <v>15</v>
      </c>
      <c r="F100" s="70">
        <f t="shared" si="12"/>
        <v>3526.5</v>
      </c>
      <c r="G100" s="26"/>
      <c r="H100" s="26"/>
      <c r="I100" s="42">
        <f t="shared" si="9"/>
        <v>3526.5</v>
      </c>
      <c r="J100" s="56">
        <v>141.12</v>
      </c>
      <c r="K100" s="62">
        <v>56.75</v>
      </c>
      <c r="L100" s="62"/>
      <c r="M100" s="56"/>
      <c r="N100" s="56">
        <f t="shared" si="10"/>
        <v>197.87</v>
      </c>
      <c r="O100" s="49">
        <f t="shared" si="11"/>
        <v>3328.63</v>
      </c>
    </row>
    <row r="101" spans="1:15" s="43" customFormat="1" ht="45.75" customHeight="1" x14ac:dyDescent="0.2">
      <c r="A101" s="186" t="s">
        <v>66</v>
      </c>
      <c r="B101" s="306" t="s">
        <v>133</v>
      </c>
      <c r="C101" s="24" t="s">
        <v>54</v>
      </c>
      <c r="D101" s="124">
        <v>423</v>
      </c>
      <c r="E101" s="29"/>
      <c r="F101" s="70">
        <f t="shared" si="12"/>
        <v>0</v>
      </c>
      <c r="G101" s="26"/>
      <c r="H101" s="26"/>
      <c r="I101" s="42">
        <f t="shared" si="9"/>
        <v>0</v>
      </c>
      <c r="J101" s="62"/>
      <c r="K101" s="62"/>
      <c r="L101" s="62"/>
      <c r="M101" s="56"/>
      <c r="N101" s="56">
        <f t="shared" si="10"/>
        <v>0</v>
      </c>
      <c r="O101" s="49">
        <f t="shared" si="11"/>
        <v>0</v>
      </c>
    </row>
    <row r="102" spans="1:15" s="43" customFormat="1" ht="45.75" customHeight="1" x14ac:dyDescent="0.2">
      <c r="A102" s="186"/>
      <c r="B102" s="306" t="s">
        <v>389</v>
      </c>
      <c r="C102" s="24" t="s">
        <v>192</v>
      </c>
      <c r="D102" s="124">
        <v>253.6</v>
      </c>
      <c r="E102" s="29">
        <v>15</v>
      </c>
      <c r="F102" s="70">
        <f t="shared" si="12"/>
        <v>3804</v>
      </c>
      <c r="G102" s="26"/>
      <c r="H102" s="26"/>
      <c r="I102" s="42">
        <f t="shared" si="9"/>
        <v>3804</v>
      </c>
      <c r="J102" s="56">
        <v>278.69</v>
      </c>
      <c r="K102" s="62">
        <v>56.75</v>
      </c>
      <c r="L102" s="62">
        <f>+F102*1%</f>
        <v>38.04</v>
      </c>
      <c r="M102" s="56"/>
      <c r="N102" s="56">
        <f t="shared" si="10"/>
        <v>373.48</v>
      </c>
      <c r="O102" s="49">
        <f t="shared" si="11"/>
        <v>3430.52</v>
      </c>
    </row>
    <row r="103" spans="1:15" s="43" customFormat="1" ht="45.75" customHeight="1" x14ac:dyDescent="0.2">
      <c r="A103" s="186"/>
      <c r="B103" s="304" t="s">
        <v>390</v>
      </c>
      <c r="C103" s="24" t="s">
        <v>621</v>
      </c>
      <c r="D103" s="124">
        <v>211.3</v>
      </c>
      <c r="E103" s="29">
        <v>15</v>
      </c>
      <c r="F103" s="70">
        <f t="shared" si="12"/>
        <v>3169.5</v>
      </c>
      <c r="G103" s="26"/>
      <c r="H103" s="26"/>
      <c r="I103" s="42">
        <f t="shared" si="9"/>
        <v>3169.5</v>
      </c>
      <c r="J103" s="56">
        <v>148.6</v>
      </c>
      <c r="K103" s="62"/>
      <c r="L103" s="62"/>
      <c r="M103" s="56"/>
      <c r="N103" s="56">
        <f t="shared" si="10"/>
        <v>148.6</v>
      </c>
      <c r="O103" s="49">
        <f t="shared" si="11"/>
        <v>3020.9</v>
      </c>
    </row>
    <row r="104" spans="1:15" s="43" customFormat="1" ht="45.75" customHeight="1" x14ac:dyDescent="0.2">
      <c r="A104" s="186"/>
      <c r="B104" s="304"/>
      <c r="C104" s="24" t="s">
        <v>193</v>
      </c>
      <c r="D104" s="124">
        <v>211.3</v>
      </c>
      <c r="E104" s="29">
        <v>15</v>
      </c>
      <c r="F104" s="70">
        <f t="shared" si="12"/>
        <v>3169.5</v>
      </c>
      <c r="G104" s="26"/>
      <c r="H104" s="26"/>
      <c r="I104" s="42">
        <f t="shared" si="9"/>
        <v>3169.5</v>
      </c>
      <c r="J104" s="56">
        <v>41.2</v>
      </c>
      <c r="K104" s="62"/>
      <c r="L104" s="62"/>
      <c r="M104" s="56"/>
      <c r="N104" s="56">
        <f t="shared" si="10"/>
        <v>41.2</v>
      </c>
      <c r="O104" s="49">
        <f t="shared" si="11"/>
        <v>3128.3</v>
      </c>
    </row>
    <row r="105" spans="1:15" s="43" customFormat="1" ht="45.75" customHeight="1" x14ac:dyDescent="0.2">
      <c r="A105" s="186"/>
      <c r="B105" s="304"/>
      <c r="C105" s="24" t="s">
        <v>637</v>
      </c>
      <c r="D105" s="124">
        <v>211.3</v>
      </c>
      <c r="E105" s="29">
        <v>15</v>
      </c>
      <c r="F105" s="70">
        <f t="shared" si="12"/>
        <v>3169.5</v>
      </c>
      <c r="G105" s="26"/>
      <c r="H105" s="26"/>
      <c r="I105" s="42">
        <f t="shared" si="9"/>
        <v>3169.5</v>
      </c>
      <c r="J105" s="56">
        <v>84.55</v>
      </c>
      <c r="K105" s="62"/>
      <c r="L105" s="62"/>
      <c r="M105" s="56"/>
      <c r="N105" s="56">
        <f t="shared" si="10"/>
        <v>84.55</v>
      </c>
      <c r="O105" s="49">
        <f t="shared" si="11"/>
        <v>3084.95</v>
      </c>
    </row>
    <row r="106" spans="1:15" s="43" customFormat="1" ht="45.75" customHeight="1" x14ac:dyDescent="0.2">
      <c r="A106" s="186"/>
      <c r="B106" s="306" t="s">
        <v>72</v>
      </c>
      <c r="C106" s="24" t="s">
        <v>194</v>
      </c>
      <c r="D106" s="124">
        <v>119.3</v>
      </c>
      <c r="E106" s="29">
        <v>15</v>
      </c>
      <c r="F106" s="70">
        <f t="shared" si="12"/>
        <v>1789.5</v>
      </c>
      <c r="G106" s="26">
        <v>74.5</v>
      </c>
      <c r="H106" s="26"/>
      <c r="I106" s="42">
        <f t="shared" si="9"/>
        <v>1864</v>
      </c>
      <c r="J106" s="56"/>
      <c r="K106" s="62"/>
      <c r="L106" s="62"/>
      <c r="M106" s="56"/>
      <c r="N106" s="56">
        <f t="shared" si="10"/>
        <v>0</v>
      </c>
      <c r="O106" s="49">
        <f t="shared" si="11"/>
        <v>1864</v>
      </c>
    </row>
    <row r="107" spans="1:15" s="43" customFormat="1" ht="45.75" customHeight="1" x14ac:dyDescent="0.2">
      <c r="A107" s="186"/>
      <c r="B107" s="306" t="s">
        <v>73</v>
      </c>
      <c r="C107" s="24" t="s">
        <v>195</v>
      </c>
      <c r="D107" s="124">
        <v>155.1</v>
      </c>
      <c r="E107" s="29">
        <v>15</v>
      </c>
      <c r="F107" s="70">
        <f t="shared" si="12"/>
        <v>2326.5</v>
      </c>
      <c r="G107" s="26">
        <v>40.14</v>
      </c>
      <c r="H107" s="26"/>
      <c r="I107" s="42">
        <f t="shared" si="9"/>
        <v>2366.64</v>
      </c>
      <c r="J107" s="56"/>
      <c r="K107" s="62"/>
      <c r="L107" s="62"/>
      <c r="M107" s="56"/>
      <c r="N107" s="56">
        <f t="shared" si="10"/>
        <v>0</v>
      </c>
      <c r="O107" s="49">
        <f t="shared" si="11"/>
        <v>2366.64</v>
      </c>
    </row>
    <row r="108" spans="1:15" s="43" customFormat="1" ht="45.75" customHeight="1" x14ac:dyDescent="0.2">
      <c r="A108" s="186"/>
      <c r="B108" s="304" t="s">
        <v>391</v>
      </c>
      <c r="C108" s="24" t="s">
        <v>196</v>
      </c>
      <c r="D108" s="124">
        <v>284.2</v>
      </c>
      <c r="E108" s="29">
        <v>15</v>
      </c>
      <c r="F108" s="70">
        <f t="shared" si="12"/>
        <v>4263</v>
      </c>
      <c r="G108" s="26"/>
      <c r="H108" s="26"/>
      <c r="I108" s="42">
        <f t="shared" si="9"/>
        <v>4263</v>
      </c>
      <c r="J108" s="56">
        <v>328.63</v>
      </c>
      <c r="K108" s="62">
        <v>49.87</v>
      </c>
      <c r="L108" s="62">
        <f>+F108*1%</f>
        <v>42.63</v>
      </c>
      <c r="M108" s="56"/>
      <c r="N108" s="56">
        <f t="shared" si="10"/>
        <v>421.13</v>
      </c>
      <c r="O108" s="49">
        <f t="shared" si="11"/>
        <v>3841.87</v>
      </c>
    </row>
    <row r="109" spans="1:15" s="43" customFormat="1" ht="45.75" customHeight="1" x14ac:dyDescent="0.2">
      <c r="A109" s="186"/>
      <c r="B109" s="304"/>
      <c r="C109" s="134" t="s">
        <v>54</v>
      </c>
      <c r="D109" s="124">
        <v>284.2</v>
      </c>
      <c r="E109" s="44"/>
      <c r="F109" s="44"/>
      <c r="G109" s="44"/>
      <c r="H109" s="44"/>
      <c r="I109" s="42">
        <f t="shared" si="9"/>
        <v>0</v>
      </c>
      <c r="J109" s="44"/>
      <c r="K109" s="44"/>
      <c r="L109" s="127"/>
      <c r="M109" s="44"/>
      <c r="N109" s="56">
        <f t="shared" si="10"/>
        <v>0</v>
      </c>
      <c r="O109" s="49">
        <f t="shared" si="11"/>
        <v>0</v>
      </c>
    </row>
    <row r="110" spans="1:15" s="43" customFormat="1" ht="45.75" customHeight="1" x14ac:dyDescent="0.2">
      <c r="A110" s="186"/>
      <c r="B110" s="306" t="s">
        <v>74</v>
      </c>
      <c r="C110" s="24" t="s">
        <v>198</v>
      </c>
      <c r="D110" s="124">
        <v>221.2</v>
      </c>
      <c r="E110" s="29">
        <v>15</v>
      </c>
      <c r="F110" s="70">
        <f t="shared" si="12"/>
        <v>3318</v>
      </c>
      <c r="G110" s="26"/>
      <c r="H110" s="26"/>
      <c r="I110" s="42">
        <f t="shared" si="9"/>
        <v>3318</v>
      </c>
      <c r="J110" s="56">
        <v>100.71</v>
      </c>
      <c r="K110" s="62">
        <v>56.75</v>
      </c>
      <c r="L110" s="62"/>
      <c r="M110" s="56"/>
      <c r="N110" s="56">
        <f t="shared" si="10"/>
        <v>157.45999999999998</v>
      </c>
      <c r="O110" s="49">
        <f t="shared" si="11"/>
        <v>3160.54</v>
      </c>
    </row>
    <row r="111" spans="1:15" s="43" customFormat="1" ht="45.75" customHeight="1" x14ac:dyDescent="0.2">
      <c r="A111" s="186"/>
      <c r="B111" s="306" t="s">
        <v>27</v>
      </c>
      <c r="C111" s="24" t="s">
        <v>199</v>
      </c>
      <c r="D111" s="124">
        <v>210.5</v>
      </c>
      <c r="E111" s="29">
        <v>15</v>
      </c>
      <c r="F111" s="70">
        <f t="shared" si="12"/>
        <v>3157.5</v>
      </c>
      <c r="G111" s="26"/>
      <c r="H111" s="26"/>
      <c r="I111" s="42">
        <f t="shared" si="9"/>
        <v>3157.5</v>
      </c>
      <c r="J111" s="56">
        <v>83.25</v>
      </c>
      <c r="K111" s="62"/>
      <c r="L111" s="62"/>
      <c r="M111" s="56"/>
      <c r="N111" s="56">
        <f t="shared" si="10"/>
        <v>83.25</v>
      </c>
      <c r="O111" s="49">
        <f t="shared" si="11"/>
        <v>3074.25</v>
      </c>
    </row>
    <row r="112" spans="1:15" s="43" customFormat="1" ht="45.75" customHeight="1" x14ac:dyDescent="0.2">
      <c r="A112" s="186"/>
      <c r="B112" s="306" t="s">
        <v>392</v>
      </c>
      <c r="C112" s="24" t="s">
        <v>54</v>
      </c>
      <c r="D112" s="124">
        <v>299</v>
      </c>
      <c r="E112" s="29"/>
      <c r="F112" s="70">
        <f t="shared" si="12"/>
        <v>0</v>
      </c>
      <c r="G112" s="26"/>
      <c r="H112" s="26"/>
      <c r="I112" s="42">
        <f t="shared" si="9"/>
        <v>0</v>
      </c>
      <c r="J112" s="56"/>
      <c r="K112" s="62"/>
      <c r="L112" s="62"/>
      <c r="M112" s="56"/>
      <c r="N112" s="56">
        <f t="shared" si="10"/>
        <v>0</v>
      </c>
      <c r="O112" s="49">
        <f t="shared" si="11"/>
        <v>0</v>
      </c>
    </row>
    <row r="113" spans="1:15" s="43" customFormat="1" ht="45.75" customHeight="1" x14ac:dyDescent="0.2">
      <c r="A113" s="186"/>
      <c r="B113" s="306" t="s">
        <v>134</v>
      </c>
      <c r="C113" s="24" t="s">
        <v>622</v>
      </c>
      <c r="D113" s="124">
        <v>358.08</v>
      </c>
      <c r="E113" s="29">
        <v>15</v>
      </c>
      <c r="F113" s="70">
        <f t="shared" si="12"/>
        <v>5371.2</v>
      </c>
      <c r="G113" s="26"/>
      <c r="H113" s="26"/>
      <c r="I113" s="42">
        <f t="shared" si="9"/>
        <v>5371.2</v>
      </c>
      <c r="J113" s="56">
        <v>481.4</v>
      </c>
      <c r="K113" s="62"/>
      <c r="L113" s="62"/>
      <c r="M113" s="56"/>
      <c r="N113" s="56">
        <f t="shared" si="10"/>
        <v>481.4</v>
      </c>
      <c r="O113" s="49">
        <f t="shared" si="11"/>
        <v>4889.8</v>
      </c>
    </row>
    <row r="114" spans="1:15" s="43" customFormat="1" ht="45.75" customHeight="1" x14ac:dyDescent="0.2">
      <c r="A114" s="186"/>
      <c r="B114" s="306" t="s">
        <v>393</v>
      </c>
      <c r="C114" s="24" t="s">
        <v>200</v>
      </c>
      <c r="D114" s="124">
        <v>253.6</v>
      </c>
      <c r="E114" s="29">
        <v>15</v>
      </c>
      <c r="F114" s="70">
        <f t="shared" si="12"/>
        <v>3804</v>
      </c>
      <c r="G114" s="26"/>
      <c r="H114" s="26"/>
      <c r="I114" s="42">
        <f t="shared" si="9"/>
        <v>3804</v>
      </c>
      <c r="J114" s="56">
        <v>278.69</v>
      </c>
      <c r="K114" s="62">
        <v>56.75</v>
      </c>
      <c r="L114" s="62">
        <f>+F114*1%</f>
        <v>38.04</v>
      </c>
      <c r="M114" s="56"/>
      <c r="N114" s="56">
        <f t="shared" si="10"/>
        <v>373.48</v>
      </c>
      <c r="O114" s="49">
        <f t="shared" si="11"/>
        <v>3430.52</v>
      </c>
    </row>
    <row r="115" spans="1:15" s="43" customFormat="1" ht="45.75" customHeight="1" x14ac:dyDescent="0.2">
      <c r="A115" s="188"/>
      <c r="B115" s="306" t="s">
        <v>394</v>
      </c>
      <c r="C115" s="24" t="s">
        <v>54</v>
      </c>
      <c r="D115" s="124">
        <v>238.7</v>
      </c>
      <c r="E115" s="29"/>
      <c r="F115" s="70">
        <f t="shared" si="12"/>
        <v>0</v>
      </c>
      <c r="G115" s="26"/>
      <c r="H115" s="26"/>
      <c r="I115" s="42">
        <f t="shared" si="9"/>
        <v>0</v>
      </c>
      <c r="J115" s="56"/>
      <c r="K115" s="62"/>
      <c r="L115" s="62"/>
      <c r="M115" s="56"/>
      <c r="N115" s="56">
        <f t="shared" si="10"/>
        <v>0</v>
      </c>
      <c r="O115" s="49">
        <f t="shared" si="11"/>
        <v>0</v>
      </c>
    </row>
    <row r="116" spans="1:15" s="43" customFormat="1" ht="45.75" customHeight="1" x14ac:dyDescent="0.2">
      <c r="A116" s="214" t="s">
        <v>75</v>
      </c>
      <c r="B116" s="306" t="s">
        <v>119</v>
      </c>
      <c r="C116" s="24" t="s">
        <v>54</v>
      </c>
      <c r="D116" s="124">
        <v>423</v>
      </c>
      <c r="E116" s="29"/>
      <c r="F116" s="70">
        <f t="shared" si="12"/>
        <v>0</v>
      </c>
      <c r="G116" s="26"/>
      <c r="H116" s="26"/>
      <c r="I116" s="42">
        <f t="shared" si="9"/>
        <v>0</v>
      </c>
      <c r="J116" s="56"/>
      <c r="K116" s="62"/>
      <c r="L116" s="62"/>
      <c r="M116" s="56"/>
      <c r="N116" s="56">
        <f t="shared" si="10"/>
        <v>0</v>
      </c>
      <c r="O116" s="49">
        <f t="shared" si="11"/>
        <v>0</v>
      </c>
    </row>
    <row r="117" spans="1:15" s="43" customFormat="1" ht="45.75" customHeight="1" x14ac:dyDescent="0.2">
      <c r="A117" s="192"/>
      <c r="B117" s="306" t="s">
        <v>135</v>
      </c>
      <c r="C117" s="24" t="s">
        <v>201</v>
      </c>
      <c r="D117" s="124">
        <v>400</v>
      </c>
      <c r="E117" s="29">
        <v>15</v>
      </c>
      <c r="F117" s="70">
        <f t="shared" si="12"/>
        <v>6000</v>
      </c>
      <c r="G117" s="26"/>
      <c r="H117" s="26"/>
      <c r="I117" s="42">
        <f t="shared" si="9"/>
        <v>6000</v>
      </c>
      <c r="J117" s="56">
        <v>591.23</v>
      </c>
      <c r="K117" s="62"/>
      <c r="L117" s="62"/>
      <c r="M117" s="56"/>
      <c r="N117" s="56">
        <f t="shared" si="10"/>
        <v>591.23</v>
      </c>
      <c r="O117" s="49">
        <f t="shared" si="11"/>
        <v>5408.77</v>
      </c>
    </row>
    <row r="118" spans="1:15" s="43" customFormat="1" ht="45.75" customHeight="1" x14ac:dyDescent="0.2">
      <c r="A118" s="186" t="s">
        <v>75</v>
      </c>
      <c r="B118" s="306" t="s">
        <v>395</v>
      </c>
      <c r="C118" s="24" t="s">
        <v>202</v>
      </c>
      <c r="D118" s="124">
        <v>238.7</v>
      </c>
      <c r="E118" s="29">
        <v>15</v>
      </c>
      <c r="F118" s="70">
        <f t="shared" si="12"/>
        <v>3580.5</v>
      </c>
      <c r="G118" s="26"/>
      <c r="H118" s="26"/>
      <c r="I118" s="42">
        <f t="shared" si="9"/>
        <v>3580.5</v>
      </c>
      <c r="J118" s="56">
        <v>147</v>
      </c>
      <c r="K118" s="62"/>
      <c r="L118" s="62"/>
      <c r="M118" s="56"/>
      <c r="N118" s="56">
        <f t="shared" si="10"/>
        <v>147</v>
      </c>
      <c r="O118" s="49">
        <f t="shared" si="11"/>
        <v>3433.5</v>
      </c>
    </row>
    <row r="119" spans="1:15" s="43" customFormat="1" ht="45.75" customHeight="1" x14ac:dyDescent="0.2">
      <c r="A119" s="186"/>
      <c r="B119" s="307" t="s">
        <v>334</v>
      </c>
      <c r="C119" s="24" t="s">
        <v>623</v>
      </c>
      <c r="D119" s="124">
        <v>268</v>
      </c>
      <c r="E119" s="29">
        <v>15</v>
      </c>
      <c r="F119" s="70">
        <f t="shared" si="12"/>
        <v>4020</v>
      </c>
      <c r="G119" s="26"/>
      <c r="H119" s="26"/>
      <c r="I119" s="42">
        <f t="shared" si="9"/>
        <v>4020</v>
      </c>
      <c r="J119" s="56">
        <v>302.2</v>
      </c>
      <c r="K119" s="62"/>
      <c r="L119" s="62"/>
      <c r="M119" s="56"/>
      <c r="N119" s="56">
        <f t="shared" si="10"/>
        <v>302.2</v>
      </c>
      <c r="O119" s="49">
        <f t="shared" si="11"/>
        <v>3717.8</v>
      </c>
    </row>
    <row r="120" spans="1:15" s="43" customFormat="1" ht="45.75" customHeight="1" x14ac:dyDescent="0.2">
      <c r="A120" s="186"/>
      <c r="B120" s="306" t="s">
        <v>685</v>
      </c>
      <c r="C120" s="24" t="s">
        <v>54</v>
      </c>
      <c r="D120" s="124">
        <v>358.8</v>
      </c>
      <c r="E120" s="29"/>
      <c r="F120" s="70">
        <f t="shared" si="12"/>
        <v>0</v>
      </c>
      <c r="G120" s="26"/>
      <c r="H120" s="26"/>
      <c r="I120" s="42">
        <f t="shared" si="9"/>
        <v>0</v>
      </c>
      <c r="J120" s="56"/>
      <c r="K120" s="62"/>
      <c r="L120" s="62"/>
      <c r="M120" s="56"/>
      <c r="N120" s="56">
        <f t="shared" si="10"/>
        <v>0</v>
      </c>
      <c r="O120" s="49">
        <f t="shared" si="11"/>
        <v>0</v>
      </c>
    </row>
    <row r="121" spans="1:15" s="43" customFormat="1" ht="45.75" customHeight="1" x14ac:dyDescent="0.2">
      <c r="A121" s="186"/>
      <c r="B121" s="306" t="s">
        <v>136</v>
      </c>
      <c r="C121" s="24" t="s">
        <v>54</v>
      </c>
      <c r="D121" s="124">
        <v>400</v>
      </c>
      <c r="E121" s="29"/>
      <c r="F121" s="70">
        <f t="shared" si="12"/>
        <v>0</v>
      </c>
      <c r="G121" s="26"/>
      <c r="H121" s="26"/>
      <c r="I121" s="42">
        <f t="shared" si="9"/>
        <v>0</v>
      </c>
      <c r="J121" s="56"/>
      <c r="K121" s="62"/>
      <c r="L121" s="62"/>
      <c r="M121" s="56"/>
      <c r="N121" s="56">
        <f t="shared" si="10"/>
        <v>0</v>
      </c>
      <c r="O121" s="49">
        <f t="shared" si="11"/>
        <v>0</v>
      </c>
    </row>
    <row r="122" spans="1:15" s="43" customFormat="1" ht="45.75" customHeight="1" x14ac:dyDescent="0.2">
      <c r="A122" s="186"/>
      <c r="B122" s="306" t="s">
        <v>137</v>
      </c>
      <c r="C122" s="24" t="s">
        <v>508</v>
      </c>
      <c r="D122" s="124">
        <v>449.9</v>
      </c>
      <c r="E122" s="29">
        <v>15</v>
      </c>
      <c r="F122" s="70">
        <f t="shared" si="12"/>
        <v>6748.5</v>
      </c>
      <c r="G122" s="26"/>
      <c r="H122" s="26"/>
      <c r="I122" s="42">
        <f t="shared" si="9"/>
        <v>6748.5</v>
      </c>
      <c r="J122" s="56">
        <v>730.38</v>
      </c>
      <c r="K122" s="62"/>
      <c r="L122" s="62"/>
      <c r="M122" s="56"/>
      <c r="N122" s="56">
        <f t="shared" si="10"/>
        <v>730.38</v>
      </c>
      <c r="O122" s="49">
        <f t="shared" si="11"/>
        <v>6018.12</v>
      </c>
    </row>
    <row r="123" spans="1:15" s="43" customFormat="1" ht="45.75" customHeight="1" x14ac:dyDescent="0.2">
      <c r="A123" s="186"/>
      <c r="B123" s="306" t="s">
        <v>396</v>
      </c>
      <c r="C123" s="24" t="s">
        <v>532</v>
      </c>
      <c r="D123" s="124">
        <v>320</v>
      </c>
      <c r="E123" s="29"/>
      <c r="F123" s="70">
        <f t="shared" si="12"/>
        <v>0</v>
      </c>
      <c r="G123" s="26"/>
      <c r="H123" s="26"/>
      <c r="I123" s="42">
        <f t="shared" si="9"/>
        <v>0</v>
      </c>
      <c r="J123" s="56"/>
      <c r="K123" s="62"/>
      <c r="L123" s="62"/>
      <c r="M123" s="56"/>
      <c r="N123" s="56">
        <f t="shared" si="10"/>
        <v>0</v>
      </c>
      <c r="O123" s="49">
        <f t="shared" si="11"/>
        <v>0</v>
      </c>
    </row>
    <row r="124" spans="1:15" s="43" customFormat="1" ht="45.75" customHeight="1" x14ac:dyDescent="0.2">
      <c r="A124" s="186"/>
      <c r="B124" s="307" t="s">
        <v>397</v>
      </c>
      <c r="C124" s="24" t="s">
        <v>203</v>
      </c>
      <c r="D124" s="124">
        <v>210.1</v>
      </c>
      <c r="E124" s="29">
        <v>15</v>
      </c>
      <c r="F124" s="70">
        <f t="shared" si="12"/>
        <v>3151.5</v>
      </c>
      <c r="G124" s="26"/>
      <c r="H124" s="26"/>
      <c r="I124" s="42">
        <f t="shared" si="9"/>
        <v>3151.5</v>
      </c>
      <c r="J124" s="56">
        <v>82.6</v>
      </c>
      <c r="K124" s="62"/>
      <c r="L124" s="62"/>
      <c r="M124" s="56"/>
      <c r="N124" s="56">
        <f t="shared" si="10"/>
        <v>82.6</v>
      </c>
      <c r="O124" s="49">
        <f t="shared" si="11"/>
        <v>3068.9</v>
      </c>
    </row>
    <row r="125" spans="1:15" s="43" customFormat="1" ht="45.75" customHeight="1" x14ac:dyDescent="0.2">
      <c r="A125" s="186"/>
      <c r="B125" s="307" t="s">
        <v>398</v>
      </c>
      <c r="C125" s="24" t="s">
        <v>204</v>
      </c>
      <c r="D125" s="124">
        <v>253.7</v>
      </c>
      <c r="E125" s="29">
        <v>15</v>
      </c>
      <c r="F125" s="70">
        <f t="shared" si="12"/>
        <v>3805.5</v>
      </c>
      <c r="G125" s="26"/>
      <c r="H125" s="26"/>
      <c r="I125" s="42">
        <f t="shared" si="9"/>
        <v>3805.5</v>
      </c>
      <c r="J125" s="56">
        <v>278.85000000000002</v>
      </c>
      <c r="K125" s="62">
        <v>56.75</v>
      </c>
      <c r="L125" s="62">
        <f>+F125*1%</f>
        <v>38.055</v>
      </c>
      <c r="M125" s="56"/>
      <c r="N125" s="56">
        <f t="shared" si="10"/>
        <v>373.65500000000003</v>
      </c>
      <c r="O125" s="49">
        <f t="shared" si="11"/>
        <v>3431.8449999999998</v>
      </c>
    </row>
    <row r="126" spans="1:15" s="43" customFormat="1" ht="45.75" customHeight="1" x14ac:dyDescent="0.2">
      <c r="A126" s="186"/>
      <c r="B126" s="306" t="s">
        <v>76</v>
      </c>
      <c r="C126" s="24" t="s">
        <v>205</v>
      </c>
      <c r="D126" s="124">
        <v>253.6</v>
      </c>
      <c r="E126" s="29">
        <v>15</v>
      </c>
      <c r="F126" s="70">
        <f t="shared" si="12"/>
        <v>3804</v>
      </c>
      <c r="G126" s="26"/>
      <c r="H126" s="26"/>
      <c r="I126" s="42">
        <f t="shared" si="9"/>
        <v>3804</v>
      </c>
      <c r="J126" s="56">
        <v>278.69</v>
      </c>
      <c r="K126" s="62">
        <v>57.44</v>
      </c>
      <c r="L126" s="62">
        <f>+F126*1%</f>
        <v>38.04</v>
      </c>
      <c r="M126" s="56"/>
      <c r="N126" s="56">
        <f t="shared" si="10"/>
        <v>374.17</v>
      </c>
      <c r="O126" s="49">
        <f t="shared" si="11"/>
        <v>3429.83</v>
      </c>
    </row>
    <row r="127" spans="1:15" s="43" customFormat="1" ht="45.75" customHeight="1" x14ac:dyDescent="0.2">
      <c r="A127" s="186"/>
      <c r="B127" s="307" t="s">
        <v>399</v>
      </c>
      <c r="C127" s="24" t="s">
        <v>206</v>
      </c>
      <c r="D127" s="124">
        <v>290.5</v>
      </c>
      <c r="E127" s="29">
        <v>15</v>
      </c>
      <c r="F127" s="70">
        <f t="shared" si="12"/>
        <v>4357.5</v>
      </c>
      <c r="G127" s="26"/>
      <c r="H127" s="26"/>
      <c r="I127" s="42">
        <f t="shared" si="9"/>
        <v>4357.5</v>
      </c>
      <c r="J127" s="56">
        <v>338.91</v>
      </c>
      <c r="K127" s="62">
        <v>57.44</v>
      </c>
      <c r="L127" s="62"/>
      <c r="M127" s="56"/>
      <c r="N127" s="56">
        <f t="shared" si="10"/>
        <v>396.35</v>
      </c>
      <c r="O127" s="49">
        <f t="shared" si="11"/>
        <v>3961.15</v>
      </c>
    </row>
    <row r="128" spans="1:15" s="43" customFormat="1" ht="45.75" customHeight="1" x14ac:dyDescent="0.2">
      <c r="A128" s="186"/>
      <c r="B128" s="304" t="s">
        <v>77</v>
      </c>
      <c r="C128" s="24" t="s">
        <v>54</v>
      </c>
      <c r="D128" s="124">
        <v>206</v>
      </c>
      <c r="E128" s="29"/>
      <c r="F128" s="70">
        <f t="shared" si="12"/>
        <v>0</v>
      </c>
      <c r="G128" s="26"/>
      <c r="H128" s="26"/>
      <c r="I128" s="42">
        <f t="shared" si="9"/>
        <v>0</v>
      </c>
      <c r="J128" s="56"/>
      <c r="K128" s="62"/>
      <c r="L128" s="62"/>
      <c r="M128" s="56"/>
      <c r="N128" s="56">
        <f t="shared" si="10"/>
        <v>0</v>
      </c>
      <c r="O128" s="49">
        <f t="shared" si="11"/>
        <v>0</v>
      </c>
    </row>
    <row r="129" spans="1:15" s="43" customFormat="1" ht="45.75" customHeight="1" x14ac:dyDescent="0.2">
      <c r="A129" s="186"/>
      <c r="B129" s="304"/>
      <c r="C129" s="24" t="s">
        <v>54</v>
      </c>
      <c r="D129" s="124">
        <v>206</v>
      </c>
      <c r="E129" s="29"/>
      <c r="F129" s="70">
        <f t="shared" si="12"/>
        <v>0</v>
      </c>
      <c r="G129" s="26"/>
      <c r="H129" s="26"/>
      <c r="I129" s="42">
        <f t="shared" si="9"/>
        <v>0</v>
      </c>
      <c r="J129" s="56"/>
      <c r="K129" s="62"/>
      <c r="L129" s="62"/>
      <c r="M129" s="56"/>
      <c r="N129" s="56">
        <f t="shared" si="10"/>
        <v>0</v>
      </c>
      <c r="O129" s="49">
        <f t="shared" si="11"/>
        <v>0</v>
      </c>
    </row>
    <row r="130" spans="1:15" s="43" customFormat="1" ht="45.75" customHeight="1" x14ac:dyDescent="0.2">
      <c r="A130" s="186"/>
      <c r="B130" s="306" t="s">
        <v>20</v>
      </c>
      <c r="C130" s="24" t="s">
        <v>207</v>
      </c>
      <c r="D130" s="124">
        <v>444.8</v>
      </c>
      <c r="E130" s="29">
        <v>15</v>
      </c>
      <c r="F130" s="70">
        <f t="shared" si="12"/>
        <v>6672</v>
      </c>
      <c r="G130" s="26"/>
      <c r="H130" s="26"/>
      <c r="I130" s="42">
        <f t="shared" si="9"/>
        <v>6672</v>
      </c>
      <c r="J130" s="56">
        <v>714.04</v>
      </c>
      <c r="K130" s="62">
        <v>56.75</v>
      </c>
      <c r="L130" s="62">
        <f>+F130*1%</f>
        <v>66.72</v>
      </c>
      <c r="M130" s="56"/>
      <c r="N130" s="56">
        <f t="shared" si="10"/>
        <v>837.51</v>
      </c>
      <c r="O130" s="49">
        <f t="shared" si="11"/>
        <v>5834.49</v>
      </c>
    </row>
    <row r="131" spans="1:15" s="43" customFormat="1" ht="45.75" customHeight="1" x14ac:dyDescent="0.2">
      <c r="A131" s="186"/>
      <c r="B131" s="306" t="s">
        <v>21</v>
      </c>
      <c r="C131" s="24" t="s">
        <v>54</v>
      </c>
      <c r="D131" s="124">
        <v>405.6</v>
      </c>
      <c r="E131" s="29"/>
      <c r="F131" s="70">
        <f t="shared" si="12"/>
        <v>0</v>
      </c>
      <c r="G131" s="26"/>
      <c r="H131" s="26"/>
      <c r="I131" s="42">
        <f t="shared" si="9"/>
        <v>0</v>
      </c>
      <c r="J131" s="56"/>
      <c r="K131" s="62"/>
      <c r="L131" s="62">
        <f>+F131*1%</f>
        <v>0</v>
      </c>
      <c r="M131" s="56"/>
      <c r="N131" s="56">
        <f t="shared" si="10"/>
        <v>0</v>
      </c>
      <c r="O131" s="49">
        <f t="shared" si="11"/>
        <v>0</v>
      </c>
    </row>
    <row r="132" spans="1:15" s="43" customFormat="1" ht="45.75" customHeight="1" x14ac:dyDescent="0.2">
      <c r="A132" s="186"/>
      <c r="B132" s="306" t="s">
        <v>22</v>
      </c>
      <c r="C132" s="24" t="s">
        <v>208</v>
      </c>
      <c r="D132" s="124">
        <v>405.9</v>
      </c>
      <c r="E132" s="29">
        <v>15</v>
      </c>
      <c r="F132" s="70">
        <f t="shared" si="12"/>
        <v>6088.5</v>
      </c>
      <c r="G132" s="26"/>
      <c r="H132" s="26"/>
      <c r="I132" s="42">
        <f t="shared" si="9"/>
        <v>6088.5</v>
      </c>
      <c r="J132" s="56">
        <v>607.09</v>
      </c>
      <c r="K132" s="62">
        <v>57.44</v>
      </c>
      <c r="L132" s="62">
        <f>+F132*1%</f>
        <v>60.884999999999998</v>
      </c>
      <c r="M132" s="56"/>
      <c r="N132" s="56">
        <f t="shared" si="10"/>
        <v>725.41499999999996</v>
      </c>
      <c r="O132" s="49">
        <f t="shared" si="11"/>
        <v>5363.085</v>
      </c>
    </row>
    <row r="133" spans="1:15" s="43" customFormat="1" ht="45.75" customHeight="1" x14ac:dyDescent="0.2">
      <c r="A133" s="186"/>
      <c r="B133" s="306" t="s">
        <v>28</v>
      </c>
      <c r="C133" s="24" t="s">
        <v>209</v>
      </c>
      <c r="D133" s="124">
        <v>444.8</v>
      </c>
      <c r="E133" s="29">
        <v>15</v>
      </c>
      <c r="F133" s="70">
        <f t="shared" si="12"/>
        <v>6672</v>
      </c>
      <c r="G133" s="26"/>
      <c r="H133" s="26"/>
      <c r="I133" s="42">
        <f t="shared" si="9"/>
        <v>6672</v>
      </c>
      <c r="J133" s="56">
        <v>714.04</v>
      </c>
      <c r="K133" s="62">
        <v>100.26</v>
      </c>
      <c r="L133" s="62">
        <f>+F133*1%</f>
        <v>66.72</v>
      </c>
      <c r="M133" s="56"/>
      <c r="N133" s="56">
        <f t="shared" si="10"/>
        <v>881.02</v>
      </c>
      <c r="O133" s="49">
        <f t="shared" si="11"/>
        <v>5790.98</v>
      </c>
    </row>
    <row r="134" spans="1:15" s="43" customFormat="1" ht="45.75" customHeight="1" x14ac:dyDescent="0.2">
      <c r="A134" s="186"/>
      <c r="B134" s="306" t="s">
        <v>79</v>
      </c>
      <c r="C134" s="24" t="s">
        <v>318</v>
      </c>
      <c r="D134" s="124">
        <v>454.6</v>
      </c>
      <c r="E134" s="29">
        <v>15</v>
      </c>
      <c r="F134" s="70">
        <f t="shared" si="12"/>
        <v>6819</v>
      </c>
      <c r="G134" s="26"/>
      <c r="H134" s="26"/>
      <c r="I134" s="42">
        <f t="shared" si="9"/>
        <v>6819</v>
      </c>
      <c r="J134" s="56">
        <v>745.44</v>
      </c>
      <c r="K134" s="62"/>
      <c r="L134" s="62"/>
      <c r="M134" s="56"/>
      <c r="N134" s="56">
        <f t="shared" si="10"/>
        <v>745.44</v>
      </c>
      <c r="O134" s="49">
        <f t="shared" si="11"/>
        <v>6073.5599999999995</v>
      </c>
    </row>
    <row r="135" spans="1:15" s="43" customFormat="1" ht="45.75" customHeight="1" x14ac:dyDescent="0.2">
      <c r="A135" s="192" t="s">
        <v>75</v>
      </c>
      <c r="B135" s="306" t="s">
        <v>80</v>
      </c>
      <c r="C135" s="24" t="s">
        <v>210</v>
      </c>
      <c r="D135" s="124">
        <v>380.6</v>
      </c>
      <c r="E135" s="29">
        <v>15</v>
      </c>
      <c r="F135" s="70">
        <f t="shared" si="12"/>
        <v>5709</v>
      </c>
      <c r="G135" s="26"/>
      <c r="H135" s="26"/>
      <c r="I135" s="42">
        <f t="shared" si="9"/>
        <v>5709</v>
      </c>
      <c r="J135" s="56">
        <v>539.03</v>
      </c>
      <c r="K135" s="62"/>
      <c r="L135" s="62"/>
      <c r="M135" s="56"/>
      <c r="N135" s="56">
        <f t="shared" si="10"/>
        <v>539.03</v>
      </c>
      <c r="O135" s="49">
        <f t="shared" si="11"/>
        <v>5169.97</v>
      </c>
    </row>
    <row r="136" spans="1:15" s="43" customFormat="1" ht="45.75" customHeight="1" x14ac:dyDescent="0.2">
      <c r="A136" s="193"/>
      <c r="B136" s="306" t="s">
        <v>78</v>
      </c>
      <c r="C136" s="24" t="s">
        <v>54</v>
      </c>
      <c r="D136" s="124">
        <v>336.9</v>
      </c>
      <c r="E136" s="29"/>
      <c r="F136" s="70">
        <f t="shared" si="12"/>
        <v>0</v>
      </c>
      <c r="G136" s="26"/>
      <c r="H136" s="26"/>
      <c r="I136" s="42">
        <f t="shared" si="9"/>
        <v>0</v>
      </c>
      <c r="J136" s="56"/>
      <c r="K136" s="62"/>
      <c r="L136" s="62"/>
      <c r="M136" s="56"/>
      <c r="N136" s="56">
        <f t="shared" si="10"/>
        <v>0</v>
      </c>
      <c r="O136" s="49">
        <f t="shared" si="11"/>
        <v>0</v>
      </c>
    </row>
    <row r="137" spans="1:15" s="43" customFormat="1" ht="45.75" customHeight="1" x14ac:dyDescent="0.2">
      <c r="A137" s="185" t="s">
        <v>81</v>
      </c>
      <c r="B137" s="249" t="s">
        <v>119</v>
      </c>
      <c r="C137" s="24" t="s">
        <v>54</v>
      </c>
      <c r="D137" s="124">
        <v>423</v>
      </c>
      <c r="E137" s="29"/>
      <c r="F137" s="70">
        <f t="shared" si="12"/>
        <v>0</v>
      </c>
      <c r="G137" s="26"/>
      <c r="H137" s="26"/>
      <c r="I137" s="42">
        <f t="shared" si="9"/>
        <v>0</v>
      </c>
      <c r="J137" s="56"/>
      <c r="K137" s="62"/>
      <c r="L137" s="62"/>
      <c r="M137" s="56"/>
      <c r="N137" s="56">
        <f t="shared" si="10"/>
        <v>0</v>
      </c>
      <c r="O137" s="49">
        <f t="shared" si="11"/>
        <v>0</v>
      </c>
    </row>
    <row r="138" spans="1:15" s="43" customFormat="1" ht="45.75" customHeight="1" x14ac:dyDescent="0.2">
      <c r="A138" s="186"/>
      <c r="B138" s="306" t="s">
        <v>138</v>
      </c>
      <c r="C138" s="24" t="s">
        <v>211</v>
      </c>
      <c r="D138" s="124">
        <v>400</v>
      </c>
      <c r="E138" s="29">
        <v>15</v>
      </c>
      <c r="F138" s="70">
        <f t="shared" si="12"/>
        <v>6000</v>
      </c>
      <c r="G138" s="26"/>
      <c r="H138" s="26"/>
      <c r="I138" s="42">
        <f t="shared" si="9"/>
        <v>6000</v>
      </c>
      <c r="J138" s="56">
        <v>591.23</v>
      </c>
      <c r="K138" s="62">
        <v>57.44</v>
      </c>
      <c r="L138" s="62"/>
      <c r="M138" s="56"/>
      <c r="N138" s="56">
        <f t="shared" si="10"/>
        <v>648.67000000000007</v>
      </c>
      <c r="O138" s="49">
        <f t="shared" si="11"/>
        <v>5351.33</v>
      </c>
    </row>
    <row r="139" spans="1:15" s="43" customFormat="1" ht="45.75" customHeight="1" x14ac:dyDescent="0.2">
      <c r="A139" s="186"/>
      <c r="B139" s="306" t="s">
        <v>400</v>
      </c>
      <c r="C139" s="24" t="s">
        <v>212</v>
      </c>
      <c r="D139" s="124">
        <v>405.9</v>
      </c>
      <c r="E139" s="29">
        <v>15</v>
      </c>
      <c r="F139" s="70">
        <f t="shared" si="12"/>
        <v>6088.5</v>
      </c>
      <c r="G139" s="26"/>
      <c r="H139" s="26"/>
      <c r="I139" s="42">
        <f t="shared" si="9"/>
        <v>6088.5</v>
      </c>
      <c r="J139" s="56">
        <v>607.09</v>
      </c>
      <c r="K139" s="62">
        <v>80.239999999999995</v>
      </c>
      <c r="L139" s="62">
        <f>+F139*1%</f>
        <v>60.884999999999998</v>
      </c>
      <c r="M139" s="56"/>
      <c r="N139" s="56">
        <f t="shared" si="10"/>
        <v>748.21500000000003</v>
      </c>
      <c r="O139" s="49">
        <f t="shared" si="11"/>
        <v>5340.2849999999999</v>
      </c>
    </row>
    <row r="140" spans="1:15" s="43" customFormat="1" ht="45.75" customHeight="1" x14ac:dyDescent="0.2">
      <c r="A140" s="186"/>
      <c r="B140" s="249" t="s">
        <v>401</v>
      </c>
      <c r="C140" s="24" t="s">
        <v>213</v>
      </c>
      <c r="D140" s="124">
        <v>238.7</v>
      </c>
      <c r="E140" s="29">
        <v>15</v>
      </c>
      <c r="F140" s="70">
        <f t="shared" si="12"/>
        <v>3580.5</v>
      </c>
      <c r="G140" s="26"/>
      <c r="H140" s="26"/>
      <c r="I140" s="42">
        <f t="shared" si="9"/>
        <v>3580.5</v>
      </c>
      <c r="J140" s="56">
        <v>147</v>
      </c>
      <c r="K140" s="62"/>
      <c r="L140" s="62"/>
      <c r="M140" s="56"/>
      <c r="N140" s="56">
        <f t="shared" si="10"/>
        <v>147</v>
      </c>
      <c r="O140" s="49">
        <f t="shared" si="11"/>
        <v>3433.5</v>
      </c>
    </row>
    <row r="141" spans="1:15" s="43" customFormat="1" ht="45.75" customHeight="1" x14ac:dyDescent="0.2">
      <c r="A141" s="186"/>
      <c r="B141" s="306" t="s">
        <v>402</v>
      </c>
      <c r="C141" s="24" t="s">
        <v>54</v>
      </c>
      <c r="D141" s="124">
        <v>233.4</v>
      </c>
      <c r="E141" s="29"/>
      <c r="F141" s="70">
        <f t="shared" si="12"/>
        <v>0</v>
      </c>
      <c r="G141" s="26"/>
      <c r="H141" s="26"/>
      <c r="I141" s="42">
        <f t="shared" si="9"/>
        <v>0</v>
      </c>
      <c r="J141" s="56"/>
      <c r="K141" s="62"/>
      <c r="L141" s="62"/>
      <c r="M141" s="56"/>
      <c r="N141" s="56">
        <f t="shared" si="10"/>
        <v>0</v>
      </c>
      <c r="O141" s="49">
        <f t="shared" si="11"/>
        <v>0</v>
      </c>
    </row>
    <row r="142" spans="1:15" s="43" customFormat="1" ht="45.75" customHeight="1" x14ac:dyDescent="0.2">
      <c r="A142" s="186"/>
      <c r="B142" s="306" t="s">
        <v>107</v>
      </c>
      <c r="C142" s="24" t="s">
        <v>214</v>
      </c>
      <c r="D142" s="124">
        <v>288.39999999999998</v>
      </c>
      <c r="E142" s="29">
        <v>15</v>
      </c>
      <c r="F142" s="70">
        <f t="shared" si="12"/>
        <v>4326</v>
      </c>
      <c r="G142" s="26"/>
      <c r="H142" s="26"/>
      <c r="I142" s="42">
        <f t="shared" si="9"/>
        <v>4326</v>
      </c>
      <c r="J142" s="56">
        <v>335.48</v>
      </c>
      <c r="K142" s="62">
        <v>56.75</v>
      </c>
      <c r="L142" s="62">
        <f>+F142*1%</f>
        <v>43.26</v>
      </c>
      <c r="M142" s="56"/>
      <c r="N142" s="56">
        <f t="shared" si="10"/>
        <v>435.49</v>
      </c>
      <c r="O142" s="49">
        <f t="shared" si="11"/>
        <v>3890.51</v>
      </c>
    </row>
    <row r="143" spans="1:15" s="43" customFormat="1" ht="45.75" customHeight="1" x14ac:dyDescent="0.2">
      <c r="A143" s="186"/>
      <c r="B143" s="304" t="s">
        <v>108</v>
      </c>
      <c r="C143" s="24" t="s">
        <v>215</v>
      </c>
      <c r="D143" s="124">
        <v>253.6</v>
      </c>
      <c r="E143" s="29">
        <v>15</v>
      </c>
      <c r="F143" s="70">
        <f t="shared" si="12"/>
        <v>3804</v>
      </c>
      <c r="G143" s="26"/>
      <c r="H143" s="26"/>
      <c r="I143" s="42">
        <f t="shared" si="9"/>
        <v>3804</v>
      </c>
      <c r="J143" s="56">
        <v>278.69</v>
      </c>
      <c r="K143" s="62">
        <v>56.75</v>
      </c>
      <c r="L143" s="62">
        <f>+F143*1%</f>
        <v>38.04</v>
      </c>
      <c r="M143" s="56"/>
      <c r="N143" s="56">
        <f t="shared" si="10"/>
        <v>373.48</v>
      </c>
      <c r="O143" s="49">
        <f t="shared" si="11"/>
        <v>3430.52</v>
      </c>
    </row>
    <row r="144" spans="1:15" s="43" customFormat="1" ht="45.75" customHeight="1" x14ac:dyDescent="0.2">
      <c r="A144" s="186"/>
      <c r="B144" s="304"/>
      <c r="C144" s="24" t="s">
        <v>216</v>
      </c>
      <c r="D144" s="124">
        <v>253.6</v>
      </c>
      <c r="E144" s="29">
        <v>15</v>
      </c>
      <c r="F144" s="70">
        <f t="shared" si="12"/>
        <v>3804</v>
      </c>
      <c r="G144" s="26"/>
      <c r="H144" s="26"/>
      <c r="I144" s="42">
        <f t="shared" si="9"/>
        <v>3804</v>
      </c>
      <c r="J144" s="56">
        <v>278.69</v>
      </c>
      <c r="K144" s="62">
        <v>58.15</v>
      </c>
      <c r="L144" s="62">
        <f>+F144*1%</f>
        <v>38.04</v>
      </c>
      <c r="M144" s="56"/>
      <c r="N144" s="56">
        <f t="shared" si="10"/>
        <v>374.88</v>
      </c>
      <c r="O144" s="49">
        <f t="shared" si="11"/>
        <v>3429.12</v>
      </c>
    </row>
    <row r="145" spans="1:15" s="43" customFormat="1" ht="45.75" customHeight="1" x14ac:dyDescent="0.2">
      <c r="A145" s="186"/>
      <c r="B145" s="304" t="s">
        <v>120</v>
      </c>
      <c r="C145" s="24" t="s">
        <v>217</v>
      </c>
      <c r="D145" s="124">
        <v>225.9</v>
      </c>
      <c r="E145" s="29">
        <v>15</v>
      </c>
      <c r="F145" s="70">
        <f t="shared" si="12"/>
        <v>3388.5</v>
      </c>
      <c r="G145" s="26"/>
      <c r="H145" s="26"/>
      <c r="I145" s="42">
        <f t="shared" si="9"/>
        <v>3388.5</v>
      </c>
      <c r="J145" s="56">
        <v>108.38</v>
      </c>
      <c r="K145" s="62"/>
      <c r="L145" s="62"/>
      <c r="M145" s="56"/>
      <c r="N145" s="56">
        <f t="shared" si="10"/>
        <v>108.38</v>
      </c>
      <c r="O145" s="49">
        <f t="shared" si="11"/>
        <v>3280.12</v>
      </c>
    </row>
    <row r="146" spans="1:15" s="43" customFormat="1" ht="45.75" customHeight="1" x14ac:dyDescent="0.2">
      <c r="A146" s="186"/>
      <c r="B146" s="304"/>
      <c r="C146" s="24" t="s">
        <v>54</v>
      </c>
      <c r="D146" s="124">
        <v>225.9</v>
      </c>
      <c r="E146" s="29"/>
      <c r="F146" s="70"/>
      <c r="G146" s="26"/>
      <c r="H146" s="26"/>
      <c r="I146" s="42">
        <f t="shared" si="9"/>
        <v>0</v>
      </c>
      <c r="J146" s="56"/>
      <c r="K146" s="62"/>
      <c r="L146" s="62"/>
      <c r="M146" s="56"/>
      <c r="N146" s="56">
        <f t="shared" si="10"/>
        <v>0</v>
      </c>
      <c r="O146" s="49">
        <f t="shared" si="11"/>
        <v>0</v>
      </c>
    </row>
    <row r="147" spans="1:15" s="43" customFormat="1" ht="45.75" customHeight="1" x14ac:dyDescent="0.2">
      <c r="A147" s="186"/>
      <c r="B147" s="306" t="s">
        <v>403</v>
      </c>
      <c r="C147" s="24" t="s">
        <v>218</v>
      </c>
      <c r="D147" s="124">
        <v>211</v>
      </c>
      <c r="E147" s="29">
        <v>15</v>
      </c>
      <c r="F147" s="70">
        <f t="shared" si="12"/>
        <v>3165</v>
      </c>
      <c r="G147" s="26"/>
      <c r="H147" s="26"/>
      <c r="I147" s="42">
        <f t="shared" si="9"/>
        <v>3165</v>
      </c>
      <c r="J147" s="56">
        <v>84.06</v>
      </c>
      <c r="K147" s="62">
        <v>56.75</v>
      </c>
      <c r="L147" s="62">
        <f>+F147*1%</f>
        <v>31.650000000000002</v>
      </c>
      <c r="M147" s="56"/>
      <c r="N147" s="56">
        <f t="shared" si="10"/>
        <v>172.46</v>
      </c>
      <c r="O147" s="49">
        <f t="shared" si="11"/>
        <v>2992.54</v>
      </c>
    </row>
    <row r="148" spans="1:15" s="43" customFormat="1" ht="45.75" customHeight="1" x14ac:dyDescent="0.2">
      <c r="A148" s="186"/>
      <c r="B148" s="306" t="s">
        <v>404</v>
      </c>
      <c r="C148" s="24" t="s">
        <v>219</v>
      </c>
      <c r="D148" s="124">
        <v>185.6</v>
      </c>
      <c r="E148" s="29">
        <v>15</v>
      </c>
      <c r="F148" s="70">
        <f t="shared" si="12"/>
        <v>2784</v>
      </c>
      <c r="G148" s="26"/>
      <c r="H148" s="26"/>
      <c r="I148" s="42">
        <f t="shared" ref="I148:I211" si="13">+F148+G148+H148</f>
        <v>2784</v>
      </c>
      <c r="J148" s="56">
        <v>22.34</v>
      </c>
      <c r="K148" s="62">
        <v>56.75</v>
      </c>
      <c r="L148" s="62">
        <f>+F148*1%</f>
        <v>27.84</v>
      </c>
      <c r="M148" s="56"/>
      <c r="N148" s="56">
        <f t="shared" ref="N148:N211" si="14">+J148+K148+L148+M148</f>
        <v>106.93</v>
      </c>
      <c r="O148" s="49">
        <f t="shared" ref="O148:O211" si="15">+I148-N148</f>
        <v>2677.07</v>
      </c>
    </row>
    <row r="149" spans="1:15" s="43" customFormat="1" ht="45.75" customHeight="1" x14ac:dyDescent="0.2">
      <c r="A149" s="186"/>
      <c r="B149" s="306" t="s">
        <v>82</v>
      </c>
      <c r="C149" s="24" t="s">
        <v>220</v>
      </c>
      <c r="D149" s="124">
        <v>269.2</v>
      </c>
      <c r="E149" s="29">
        <v>15</v>
      </c>
      <c r="F149" s="70">
        <f t="shared" si="12"/>
        <v>4038</v>
      </c>
      <c r="G149" s="26"/>
      <c r="H149" s="26"/>
      <c r="I149" s="42">
        <f t="shared" si="13"/>
        <v>4038</v>
      </c>
      <c r="J149" s="56">
        <v>304.14999999999998</v>
      </c>
      <c r="K149" s="62">
        <v>49.87</v>
      </c>
      <c r="L149" s="62">
        <f>+F149*1%</f>
        <v>40.380000000000003</v>
      </c>
      <c r="M149" s="56"/>
      <c r="N149" s="56">
        <f t="shared" si="14"/>
        <v>394.4</v>
      </c>
      <c r="O149" s="49">
        <f t="shared" si="15"/>
        <v>3643.6</v>
      </c>
    </row>
    <row r="150" spans="1:15" s="43" customFormat="1" ht="45.75" customHeight="1" x14ac:dyDescent="0.2">
      <c r="A150" s="186"/>
      <c r="B150" s="250" t="s">
        <v>83</v>
      </c>
      <c r="C150" s="24" t="s">
        <v>614</v>
      </c>
      <c r="D150" s="124">
        <v>223.2</v>
      </c>
      <c r="E150" s="29">
        <v>15</v>
      </c>
      <c r="F150" s="70">
        <f t="shared" si="12"/>
        <v>3348</v>
      </c>
      <c r="G150" s="26"/>
      <c r="H150" s="26"/>
      <c r="I150" s="42">
        <f t="shared" si="13"/>
        <v>3348</v>
      </c>
      <c r="J150" s="56">
        <v>103.97</v>
      </c>
      <c r="K150" s="62"/>
      <c r="L150" s="62"/>
      <c r="M150" s="56"/>
      <c r="N150" s="56">
        <f t="shared" si="14"/>
        <v>103.97</v>
      </c>
      <c r="O150" s="49">
        <f t="shared" si="15"/>
        <v>3244.03</v>
      </c>
    </row>
    <row r="151" spans="1:15" s="43" customFormat="1" ht="45.75" customHeight="1" x14ac:dyDescent="0.2">
      <c r="A151" s="186"/>
      <c r="B151" s="250"/>
      <c r="C151" s="24" t="s">
        <v>221</v>
      </c>
      <c r="D151" s="124">
        <v>223.2</v>
      </c>
      <c r="E151" s="29">
        <v>15</v>
      </c>
      <c r="F151" s="70">
        <f t="shared" si="12"/>
        <v>3348</v>
      </c>
      <c r="G151" s="26"/>
      <c r="H151" s="26"/>
      <c r="I151" s="42">
        <f t="shared" si="13"/>
        <v>3348</v>
      </c>
      <c r="J151" s="56">
        <v>103.97</v>
      </c>
      <c r="K151" s="62">
        <v>56.75</v>
      </c>
      <c r="L151" s="62">
        <f>+F151*1%</f>
        <v>33.480000000000004</v>
      </c>
      <c r="M151" s="56"/>
      <c r="N151" s="56">
        <f t="shared" si="14"/>
        <v>194.2</v>
      </c>
      <c r="O151" s="49">
        <f t="shared" si="15"/>
        <v>3153.8</v>
      </c>
    </row>
    <row r="152" spans="1:15" s="43" customFormat="1" ht="45.75" customHeight="1" x14ac:dyDescent="0.2">
      <c r="A152" s="186" t="s">
        <v>81</v>
      </c>
      <c r="B152" s="250"/>
      <c r="C152" s="24" t="s">
        <v>320</v>
      </c>
      <c r="D152" s="124">
        <v>223.2</v>
      </c>
      <c r="E152" s="29">
        <v>15</v>
      </c>
      <c r="F152" s="70">
        <f>+D152*E152</f>
        <v>3348</v>
      </c>
      <c r="G152" s="26"/>
      <c r="H152" s="26"/>
      <c r="I152" s="42">
        <f t="shared" si="13"/>
        <v>3348</v>
      </c>
      <c r="J152" s="56">
        <v>103.97</v>
      </c>
      <c r="K152" s="62"/>
      <c r="L152" s="62">
        <f>+F152*1%</f>
        <v>33.480000000000004</v>
      </c>
      <c r="M152" s="56"/>
      <c r="N152" s="56">
        <f t="shared" si="14"/>
        <v>137.44999999999999</v>
      </c>
      <c r="O152" s="49">
        <f t="shared" si="15"/>
        <v>3210.55</v>
      </c>
    </row>
    <row r="153" spans="1:15" s="43" customFormat="1" ht="45.75" customHeight="1" x14ac:dyDescent="0.2">
      <c r="A153" s="186"/>
      <c r="B153" s="250"/>
      <c r="C153" s="24" t="s">
        <v>222</v>
      </c>
      <c r="D153" s="124">
        <v>223.2</v>
      </c>
      <c r="E153" s="29">
        <v>15</v>
      </c>
      <c r="F153" s="70">
        <f t="shared" si="12"/>
        <v>3348</v>
      </c>
      <c r="G153" s="26"/>
      <c r="H153" s="26"/>
      <c r="I153" s="42">
        <f t="shared" si="13"/>
        <v>3348</v>
      </c>
      <c r="J153" s="56">
        <v>103.97</v>
      </c>
      <c r="K153" s="62">
        <v>56.75</v>
      </c>
      <c r="L153" s="62">
        <f>+F153*1%</f>
        <v>33.480000000000004</v>
      </c>
      <c r="M153" s="56"/>
      <c r="N153" s="56">
        <f t="shared" si="14"/>
        <v>194.2</v>
      </c>
      <c r="O153" s="49">
        <f t="shared" si="15"/>
        <v>3153.8</v>
      </c>
    </row>
    <row r="154" spans="1:15" s="43" customFormat="1" ht="45.75" customHeight="1" x14ac:dyDescent="0.2">
      <c r="A154" s="186"/>
      <c r="B154" s="249" t="s">
        <v>121</v>
      </c>
      <c r="C154" s="24" t="s">
        <v>223</v>
      </c>
      <c r="D154" s="124">
        <v>210.8</v>
      </c>
      <c r="E154" s="29">
        <v>15</v>
      </c>
      <c r="F154" s="70">
        <f>+D154*E154</f>
        <v>3162</v>
      </c>
      <c r="G154" s="26"/>
      <c r="H154" s="26"/>
      <c r="I154" s="42">
        <f t="shared" si="13"/>
        <v>3162</v>
      </c>
      <c r="J154" s="56">
        <v>83.74</v>
      </c>
      <c r="K154" s="62"/>
      <c r="L154" s="62"/>
      <c r="M154" s="56"/>
      <c r="N154" s="56">
        <f t="shared" si="14"/>
        <v>83.74</v>
      </c>
      <c r="O154" s="49">
        <f t="shared" si="15"/>
        <v>3078.26</v>
      </c>
    </row>
    <row r="155" spans="1:15" s="43" customFormat="1" ht="45.75" customHeight="1" x14ac:dyDescent="0.2">
      <c r="A155" s="186"/>
      <c r="B155" s="249" t="s">
        <v>122</v>
      </c>
      <c r="C155" s="24" t="s">
        <v>224</v>
      </c>
      <c r="D155" s="124">
        <v>197.7</v>
      </c>
      <c r="E155" s="29">
        <v>15</v>
      </c>
      <c r="F155" s="70">
        <f>+D155*E155</f>
        <v>2965.5</v>
      </c>
      <c r="G155" s="26"/>
      <c r="H155" s="26"/>
      <c r="I155" s="42">
        <f t="shared" si="13"/>
        <v>2965.5</v>
      </c>
      <c r="J155" s="56">
        <v>42.08</v>
      </c>
      <c r="K155" s="62"/>
      <c r="L155" s="62"/>
      <c r="M155" s="56"/>
      <c r="N155" s="56">
        <f t="shared" si="14"/>
        <v>42.08</v>
      </c>
      <c r="O155" s="49">
        <f t="shared" si="15"/>
        <v>2923.42</v>
      </c>
    </row>
    <row r="156" spans="1:15" s="43" customFormat="1" ht="45.75" customHeight="1" x14ac:dyDescent="0.2">
      <c r="A156" s="186"/>
      <c r="B156" s="250" t="s">
        <v>126</v>
      </c>
      <c r="C156" s="24" t="s">
        <v>225</v>
      </c>
      <c r="D156" s="124">
        <v>177.5</v>
      </c>
      <c r="E156" s="29">
        <v>15</v>
      </c>
      <c r="F156" s="70">
        <f>+D156*E156</f>
        <v>2662.5</v>
      </c>
      <c r="G156" s="26"/>
      <c r="H156" s="26"/>
      <c r="I156" s="42">
        <f t="shared" si="13"/>
        <v>2662.5</v>
      </c>
      <c r="J156" s="56">
        <v>10.78</v>
      </c>
      <c r="K156" s="62"/>
      <c r="L156" s="62"/>
      <c r="M156" s="56"/>
      <c r="N156" s="56">
        <f t="shared" si="14"/>
        <v>10.78</v>
      </c>
      <c r="O156" s="49">
        <f t="shared" si="15"/>
        <v>2651.72</v>
      </c>
    </row>
    <row r="157" spans="1:15" s="43" customFormat="1" ht="45.75" customHeight="1" x14ac:dyDescent="0.2">
      <c r="A157" s="186"/>
      <c r="B157" s="250"/>
      <c r="C157" s="24" t="s">
        <v>226</v>
      </c>
      <c r="D157" s="124">
        <v>177.5</v>
      </c>
      <c r="E157" s="29">
        <v>15</v>
      </c>
      <c r="F157" s="70">
        <f>+D157*E157</f>
        <v>2662.5</v>
      </c>
      <c r="G157" s="26"/>
      <c r="H157" s="26"/>
      <c r="I157" s="42">
        <f t="shared" si="13"/>
        <v>2662.5</v>
      </c>
      <c r="J157" s="56">
        <v>10.78</v>
      </c>
      <c r="K157" s="62">
        <v>58.15</v>
      </c>
      <c r="L157" s="62"/>
      <c r="M157" s="56"/>
      <c r="N157" s="56">
        <f t="shared" si="14"/>
        <v>68.929999999999993</v>
      </c>
      <c r="O157" s="49">
        <f t="shared" si="15"/>
        <v>2593.5700000000002</v>
      </c>
    </row>
    <row r="158" spans="1:15" s="43" customFormat="1" ht="45.75" customHeight="1" x14ac:dyDescent="0.2">
      <c r="A158" s="186"/>
      <c r="B158" s="249" t="s">
        <v>321</v>
      </c>
      <c r="C158" s="33" t="s">
        <v>504</v>
      </c>
      <c r="D158" s="124">
        <v>162.6</v>
      </c>
      <c r="E158" s="29">
        <v>15</v>
      </c>
      <c r="F158" s="70">
        <f>+D158*E158</f>
        <v>2439</v>
      </c>
      <c r="G158" s="26">
        <v>18.45</v>
      </c>
      <c r="H158" s="26"/>
      <c r="I158" s="42">
        <f t="shared" si="13"/>
        <v>2457.4499999999998</v>
      </c>
      <c r="J158" s="56"/>
      <c r="K158" s="62"/>
      <c r="L158" s="62"/>
      <c r="M158" s="56"/>
      <c r="N158" s="56">
        <f t="shared" si="14"/>
        <v>0</v>
      </c>
      <c r="O158" s="49">
        <f t="shared" si="15"/>
        <v>2457.4499999999998</v>
      </c>
    </row>
    <row r="159" spans="1:15" s="43" customFormat="1" ht="45.75" customHeight="1" x14ac:dyDescent="0.2">
      <c r="A159" s="186"/>
      <c r="B159" s="306" t="s">
        <v>84</v>
      </c>
      <c r="C159" s="24" t="s">
        <v>227</v>
      </c>
      <c r="D159" s="124">
        <v>335.4</v>
      </c>
      <c r="E159" s="29">
        <v>15</v>
      </c>
      <c r="F159" s="70">
        <f t="shared" ref="F159:F213" si="16">+D159*E159</f>
        <v>5031</v>
      </c>
      <c r="G159" s="26"/>
      <c r="H159" s="26"/>
      <c r="I159" s="42">
        <f t="shared" si="13"/>
        <v>5031</v>
      </c>
      <c r="J159" s="56">
        <v>426.88</v>
      </c>
      <c r="K159" s="62">
        <v>56.75</v>
      </c>
      <c r="L159" s="62">
        <f>+F159*1%</f>
        <v>50.31</v>
      </c>
      <c r="M159" s="56"/>
      <c r="N159" s="56">
        <f t="shared" si="14"/>
        <v>533.94000000000005</v>
      </c>
      <c r="O159" s="49">
        <f t="shared" si="15"/>
        <v>4497.0599999999995</v>
      </c>
    </row>
    <row r="160" spans="1:15" s="43" customFormat="1" ht="45.75" customHeight="1" x14ac:dyDescent="0.2">
      <c r="A160" s="186"/>
      <c r="B160" s="306" t="s">
        <v>85</v>
      </c>
      <c r="C160" s="24" t="s">
        <v>228</v>
      </c>
      <c r="D160" s="124">
        <v>202.2</v>
      </c>
      <c r="E160" s="29">
        <v>15</v>
      </c>
      <c r="F160" s="70">
        <f t="shared" si="16"/>
        <v>3033</v>
      </c>
      <c r="G160" s="26"/>
      <c r="H160" s="26"/>
      <c r="I160" s="42">
        <f t="shared" si="13"/>
        <v>3033</v>
      </c>
      <c r="J160" s="56">
        <v>49.43</v>
      </c>
      <c r="K160" s="62">
        <v>56.75</v>
      </c>
      <c r="L160" s="62"/>
      <c r="M160" s="56"/>
      <c r="N160" s="56">
        <f t="shared" si="14"/>
        <v>106.18</v>
      </c>
      <c r="O160" s="49">
        <f t="shared" si="15"/>
        <v>2926.82</v>
      </c>
    </row>
    <row r="161" spans="1:15" s="43" customFormat="1" ht="45.75" customHeight="1" x14ac:dyDescent="0.2">
      <c r="A161" s="186"/>
      <c r="B161" s="307" t="s">
        <v>139</v>
      </c>
      <c r="C161" s="24" t="s">
        <v>624</v>
      </c>
      <c r="D161" s="124">
        <v>648</v>
      </c>
      <c r="E161" s="29">
        <v>15</v>
      </c>
      <c r="F161" s="70">
        <f t="shared" si="16"/>
        <v>9720</v>
      </c>
      <c r="G161" s="26"/>
      <c r="H161" s="26"/>
      <c r="I161" s="42">
        <f t="shared" si="13"/>
        <v>9720</v>
      </c>
      <c r="J161" s="56">
        <v>1365</v>
      </c>
      <c r="K161" s="62"/>
      <c r="L161" s="62"/>
      <c r="M161" s="56"/>
      <c r="N161" s="56">
        <f t="shared" si="14"/>
        <v>1365</v>
      </c>
      <c r="O161" s="49">
        <f t="shared" si="15"/>
        <v>8355</v>
      </c>
    </row>
    <row r="162" spans="1:15" s="43" customFormat="1" ht="45.75" customHeight="1" x14ac:dyDescent="0.2">
      <c r="A162" s="186"/>
      <c r="B162" s="307" t="s">
        <v>405</v>
      </c>
      <c r="C162" s="24" t="s">
        <v>536</v>
      </c>
      <c r="D162" s="124">
        <v>423</v>
      </c>
      <c r="E162" s="29">
        <v>15</v>
      </c>
      <c r="F162" s="70">
        <f t="shared" si="16"/>
        <v>6345</v>
      </c>
      <c r="G162" s="26"/>
      <c r="H162" s="26"/>
      <c r="I162" s="42">
        <f t="shared" si="13"/>
        <v>6345</v>
      </c>
      <c r="J162" s="56">
        <v>653.05999999999995</v>
      </c>
      <c r="K162" s="62"/>
      <c r="L162" s="62"/>
      <c r="M162" s="56"/>
      <c r="N162" s="56">
        <f t="shared" si="14"/>
        <v>653.05999999999995</v>
      </c>
      <c r="O162" s="49">
        <f t="shared" si="15"/>
        <v>5691.9400000000005</v>
      </c>
    </row>
    <row r="163" spans="1:15" s="43" customFormat="1" ht="45.75" customHeight="1" x14ac:dyDescent="0.2">
      <c r="A163" s="186"/>
      <c r="B163" s="304" t="s">
        <v>406</v>
      </c>
      <c r="C163" s="24" t="s">
        <v>229</v>
      </c>
      <c r="D163" s="124">
        <v>233.4</v>
      </c>
      <c r="E163" s="29">
        <v>15</v>
      </c>
      <c r="F163" s="70">
        <f t="shared" si="16"/>
        <v>3501</v>
      </c>
      <c r="G163" s="26"/>
      <c r="H163" s="26"/>
      <c r="I163" s="42">
        <f t="shared" si="13"/>
        <v>3501</v>
      </c>
      <c r="J163" s="56">
        <v>120.62</v>
      </c>
      <c r="K163" s="62">
        <v>56.75</v>
      </c>
      <c r="L163" s="62">
        <f>+F163*1%</f>
        <v>35.01</v>
      </c>
      <c r="M163" s="56"/>
      <c r="N163" s="56">
        <f t="shared" si="14"/>
        <v>212.38</v>
      </c>
      <c r="O163" s="49">
        <f t="shared" si="15"/>
        <v>3288.62</v>
      </c>
    </row>
    <row r="164" spans="1:15" s="43" customFormat="1" ht="45.75" customHeight="1" x14ac:dyDescent="0.2">
      <c r="A164" s="186"/>
      <c r="B164" s="304"/>
      <c r="C164" s="24" t="s">
        <v>509</v>
      </c>
      <c r="D164" s="124">
        <v>233.4</v>
      </c>
      <c r="E164" s="29">
        <v>15</v>
      </c>
      <c r="F164" s="70">
        <f t="shared" si="16"/>
        <v>3501</v>
      </c>
      <c r="G164" s="26"/>
      <c r="H164" s="26"/>
      <c r="I164" s="42">
        <f t="shared" si="13"/>
        <v>3501</v>
      </c>
      <c r="J164" s="56">
        <v>120.62</v>
      </c>
      <c r="K164" s="62">
        <v>56.75</v>
      </c>
      <c r="L164" s="62">
        <v>35.01</v>
      </c>
      <c r="M164" s="56"/>
      <c r="N164" s="56">
        <f t="shared" si="14"/>
        <v>212.38</v>
      </c>
      <c r="O164" s="49">
        <f t="shared" si="15"/>
        <v>3288.62</v>
      </c>
    </row>
    <row r="165" spans="1:15" s="43" customFormat="1" ht="45.75" customHeight="1" x14ac:dyDescent="0.2">
      <c r="A165" s="186"/>
      <c r="B165" s="304"/>
      <c r="C165" s="24" t="s">
        <v>407</v>
      </c>
      <c r="D165" s="124">
        <v>233.4</v>
      </c>
      <c r="E165" s="29">
        <v>15</v>
      </c>
      <c r="F165" s="70">
        <f t="shared" si="16"/>
        <v>3501</v>
      </c>
      <c r="G165" s="26"/>
      <c r="H165" s="26"/>
      <c r="I165" s="42">
        <f t="shared" si="13"/>
        <v>3501</v>
      </c>
      <c r="J165" s="56">
        <v>120.62</v>
      </c>
      <c r="K165" s="62">
        <v>56.75</v>
      </c>
      <c r="L165" s="62">
        <f>+F165*1%</f>
        <v>35.01</v>
      </c>
      <c r="M165" s="56"/>
      <c r="N165" s="56">
        <f t="shared" si="14"/>
        <v>212.38</v>
      </c>
      <c r="O165" s="49">
        <f t="shared" si="15"/>
        <v>3288.62</v>
      </c>
    </row>
    <row r="166" spans="1:15" s="43" customFormat="1" ht="45.75" customHeight="1" x14ac:dyDescent="0.2">
      <c r="A166" s="186"/>
      <c r="B166" s="306" t="s">
        <v>140</v>
      </c>
      <c r="C166" s="24" t="s">
        <v>230</v>
      </c>
      <c r="D166" s="124">
        <v>320</v>
      </c>
      <c r="E166" s="29">
        <v>15</v>
      </c>
      <c r="F166" s="70">
        <f t="shared" si="16"/>
        <v>4800</v>
      </c>
      <c r="G166" s="26"/>
      <c r="H166" s="26"/>
      <c r="I166" s="42">
        <f t="shared" si="13"/>
        <v>4800</v>
      </c>
      <c r="J166" s="56">
        <v>389.92</v>
      </c>
      <c r="K166" s="101"/>
      <c r="L166" s="62"/>
      <c r="M166" s="56"/>
      <c r="N166" s="56">
        <f t="shared" si="14"/>
        <v>389.92</v>
      </c>
      <c r="O166" s="49">
        <f t="shared" si="15"/>
        <v>4410.08</v>
      </c>
    </row>
    <row r="167" spans="1:15" s="43" customFormat="1" ht="45.75" customHeight="1" x14ac:dyDescent="0.2">
      <c r="A167" s="186"/>
      <c r="B167" s="304" t="s">
        <v>408</v>
      </c>
      <c r="C167" s="24" t="s">
        <v>625</v>
      </c>
      <c r="D167" s="124">
        <v>320</v>
      </c>
      <c r="E167" s="29">
        <v>15</v>
      </c>
      <c r="F167" s="70">
        <f t="shared" si="16"/>
        <v>4800</v>
      </c>
      <c r="G167" s="26"/>
      <c r="H167" s="26"/>
      <c r="I167" s="42">
        <f t="shared" si="13"/>
        <v>4800</v>
      </c>
      <c r="J167" s="56">
        <v>390</v>
      </c>
      <c r="K167" s="62"/>
      <c r="L167" s="62"/>
      <c r="M167" s="56"/>
      <c r="N167" s="56">
        <f t="shared" si="14"/>
        <v>390</v>
      </c>
      <c r="O167" s="49">
        <f t="shared" si="15"/>
        <v>4410</v>
      </c>
    </row>
    <row r="168" spans="1:15" s="43" customFormat="1" ht="45.75" customHeight="1" x14ac:dyDescent="0.2">
      <c r="A168" s="186"/>
      <c r="B168" s="304"/>
      <c r="C168" s="24" t="s">
        <v>626</v>
      </c>
      <c r="D168" s="124">
        <v>320</v>
      </c>
      <c r="E168" s="29">
        <v>15</v>
      </c>
      <c r="F168" s="70">
        <f t="shared" si="16"/>
        <v>4800</v>
      </c>
      <c r="G168" s="26"/>
      <c r="H168" s="26"/>
      <c r="I168" s="42">
        <f t="shared" si="13"/>
        <v>4800</v>
      </c>
      <c r="J168" s="56">
        <v>390</v>
      </c>
      <c r="K168" s="62"/>
      <c r="L168" s="62"/>
      <c r="M168" s="56"/>
      <c r="N168" s="56">
        <f t="shared" si="14"/>
        <v>390</v>
      </c>
      <c r="O168" s="49">
        <f t="shared" si="15"/>
        <v>4410</v>
      </c>
    </row>
    <row r="169" spans="1:15" s="43" customFormat="1" ht="45.75" customHeight="1" x14ac:dyDescent="0.2">
      <c r="A169" s="186" t="s">
        <v>81</v>
      </c>
      <c r="B169" s="306" t="s">
        <v>409</v>
      </c>
      <c r="C169" s="24" t="s">
        <v>231</v>
      </c>
      <c r="D169" s="124">
        <v>327.9</v>
      </c>
      <c r="E169" s="29">
        <v>15</v>
      </c>
      <c r="F169" s="70">
        <f t="shared" si="16"/>
        <v>4918.5</v>
      </c>
      <c r="G169" s="26"/>
      <c r="H169" s="26"/>
      <c r="I169" s="42">
        <f t="shared" si="13"/>
        <v>4918.5</v>
      </c>
      <c r="J169" s="56">
        <v>408.88</v>
      </c>
      <c r="K169" s="62">
        <v>56.75</v>
      </c>
      <c r="L169" s="62">
        <f>+F169*1%</f>
        <v>49.185000000000002</v>
      </c>
      <c r="M169" s="56"/>
      <c r="N169" s="56">
        <f t="shared" si="14"/>
        <v>514.81500000000005</v>
      </c>
      <c r="O169" s="49">
        <f t="shared" si="15"/>
        <v>4403.6849999999995</v>
      </c>
    </row>
    <row r="170" spans="1:15" s="43" customFormat="1" ht="45.75" customHeight="1" x14ac:dyDescent="0.2">
      <c r="A170" s="186"/>
      <c r="B170" s="306" t="s">
        <v>410</v>
      </c>
      <c r="C170" s="24" t="s">
        <v>232</v>
      </c>
      <c r="D170" s="124">
        <v>318.2</v>
      </c>
      <c r="E170" s="29">
        <v>15</v>
      </c>
      <c r="F170" s="70">
        <f t="shared" si="16"/>
        <v>4773</v>
      </c>
      <c r="G170" s="26"/>
      <c r="H170" s="26"/>
      <c r="I170" s="42">
        <f t="shared" si="13"/>
        <v>4773</v>
      </c>
      <c r="J170" s="56">
        <v>385.6</v>
      </c>
      <c r="K170" s="62"/>
      <c r="L170" s="62"/>
      <c r="M170" s="56"/>
      <c r="N170" s="56">
        <f t="shared" si="14"/>
        <v>385.6</v>
      </c>
      <c r="O170" s="49">
        <f t="shared" si="15"/>
        <v>4387.3999999999996</v>
      </c>
    </row>
    <row r="171" spans="1:15" s="43" customFormat="1" ht="45.75" customHeight="1" x14ac:dyDescent="0.2">
      <c r="A171" s="186"/>
      <c r="B171" s="309" t="s">
        <v>411</v>
      </c>
      <c r="C171" s="24" t="s">
        <v>234</v>
      </c>
      <c r="D171" s="124">
        <v>219.9</v>
      </c>
      <c r="E171" s="29">
        <v>15</v>
      </c>
      <c r="F171" s="70">
        <f t="shared" si="16"/>
        <v>3298.5</v>
      </c>
      <c r="G171" s="44"/>
      <c r="H171" s="26"/>
      <c r="I171" s="42">
        <f t="shared" si="13"/>
        <v>3298.5</v>
      </c>
      <c r="J171" s="56">
        <v>98.59</v>
      </c>
      <c r="K171" s="62"/>
      <c r="L171" s="62"/>
      <c r="M171" s="56"/>
      <c r="N171" s="56">
        <f t="shared" si="14"/>
        <v>98.59</v>
      </c>
      <c r="O171" s="49">
        <f t="shared" si="15"/>
        <v>3199.91</v>
      </c>
    </row>
    <row r="172" spans="1:15" s="43" customFormat="1" ht="45.75" customHeight="1" x14ac:dyDescent="0.2">
      <c r="A172" s="186"/>
      <c r="B172" s="310" t="s">
        <v>423</v>
      </c>
      <c r="C172" s="24" t="s">
        <v>233</v>
      </c>
      <c r="D172" s="124">
        <v>215.6</v>
      </c>
      <c r="E172" s="29">
        <v>15</v>
      </c>
      <c r="F172" s="70">
        <f t="shared" si="16"/>
        <v>3234</v>
      </c>
      <c r="G172" s="26"/>
      <c r="H172" s="26"/>
      <c r="I172" s="42">
        <f t="shared" si="13"/>
        <v>3234</v>
      </c>
      <c r="J172" s="56">
        <v>91.57</v>
      </c>
      <c r="K172" s="62"/>
      <c r="L172" s="62"/>
      <c r="M172" s="56"/>
      <c r="N172" s="56">
        <f t="shared" si="14"/>
        <v>91.57</v>
      </c>
      <c r="O172" s="49">
        <f t="shared" si="15"/>
        <v>3142.43</v>
      </c>
    </row>
    <row r="173" spans="1:15" s="43" customFormat="1" ht="45.75" customHeight="1" x14ac:dyDescent="0.2">
      <c r="A173" s="186"/>
      <c r="B173" s="310"/>
      <c r="C173" s="24" t="s">
        <v>328</v>
      </c>
      <c r="D173" s="124">
        <v>215.6</v>
      </c>
      <c r="E173" s="29">
        <v>15</v>
      </c>
      <c r="F173" s="70">
        <f t="shared" si="16"/>
        <v>3234</v>
      </c>
      <c r="G173" s="26"/>
      <c r="H173" s="26"/>
      <c r="I173" s="42">
        <f t="shared" si="13"/>
        <v>3234</v>
      </c>
      <c r="J173" s="56">
        <v>91.57</v>
      </c>
      <c r="K173" s="62">
        <v>58.15</v>
      </c>
      <c r="L173" s="62"/>
      <c r="M173" s="56"/>
      <c r="N173" s="56">
        <f t="shared" si="14"/>
        <v>149.72</v>
      </c>
      <c r="O173" s="49">
        <f t="shared" si="15"/>
        <v>3084.28</v>
      </c>
    </row>
    <row r="174" spans="1:15" s="43" customFormat="1" ht="45.75" customHeight="1" x14ac:dyDescent="0.2">
      <c r="A174" s="186"/>
      <c r="B174" s="249" t="s">
        <v>86</v>
      </c>
      <c r="C174" s="33" t="s">
        <v>235</v>
      </c>
      <c r="D174" s="124">
        <v>292.2</v>
      </c>
      <c r="E174" s="29">
        <v>15</v>
      </c>
      <c r="F174" s="70">
        <f t="shared" si="16"/>
        <v>4383</v>
      </c>
      <c r="G174" s="26"/>
      <c r="H174" s="26"/>
      <c r="I174" s="42">
        <f t="shared" si="13"/>
        <v>4383</v>
      </c>
      <c r="J174" s="56">
        <v>341.68</v>
      </c>
      <c r="K174" s="62">
        <v>56.75</v>
      </c>
      <c r="L174" s="62"/>
      <c r="M174" s="56"/>
      <c r="N174" s="56">
        <f t="shared" si="14"/>
        <v>398.43</v>
      </c>
      <c r="O174" s="49">
        <f t="shared" si="15"/>
        <v>3984.57</v>
      </c>
    </row>
    <row r="175" spans="1:15" s="43" customFormat="1" ht="45.75" customHeight="1" x14ac:dyDescent="0.2">
      <c r="A175" s="186"/>
      <c r="B175" s="309" t="s">
        <v>412</v>
      </c>
      <c r="C175" s="24" t="s">
        <v>237</v>
      </c>
      <c r="D175" s="124">
        <v>268.7</v>
      </c>
      <c r="E175" s="29">
        <v>15</v>
      </c>
      <c r="F175" s="70">
        <f t="shared" si="16"/>
        <v>4030.5</v>
      </c>
      <c r="G175" s="26"/>
      <c r="H175" s="26"/>
      <c r="I175" s="42">
        <f t="shared" si="13"/>
        <v>4030.5</v>
      </c>
      <c r="J175" s="56">
        <v>303.33</v>
      </c>
      <c r="K175" s="62">
        <v>58.15</v>
      </c>
      <c r="L175" s="62">
        <f>+F175*1%</f>
        <v>40.305</v>
      </c>
      <c r="M175" s="56"/>
      <c r="N175" s="56">
        <f t="shared" si="14"/>
        <v>401.78499999999997</v>
      </c>
      <c r="O175" s="49">
        <f t="shared" si="15"/>
        <v>3628.7150000000001</v>
      </c>
    </row>
    <row r="176" spans="1:15" s="43" customFormat="1" ht="45.75" customHeight="1" x14ac:dyDescent="0.2">
      <c r="A176" s="186"/>
      <c r="B176" s="309" t="s">
        <v>413</v>
      </c>
      <c r="C176" s="24" t="s">
        <v>236</v>
      </c>
      <c r="D176" s="29">
        <v>263.60000000000002</v>
      </c>
      <c r="E176" s="29">
        <v>15</v>
      </c>
      <c r="F176" s="70">
        <f t="shared" si="16"/>
        <v>3954.0000000000005</v>
      </c>
      <c r="G176" s="26"/>
      <c r="H176" s="26"/>
      <c r="I176" s="42">
        <f t="shared" si="13"/>
        <v>3954.0000000000005</v>
      </c>
      <c r="J176" s="56">
        <v>295.01</v>
      </c>
      <c r="K176" s="62"/>
      <c r="L176" s="62"/>
      <c r="M176" s="56"/>
      <c r="N176" s="56">
        <f t="shared" si="14"/>
        <v>295.01</v>
      </c>
      <c r="O176" s="49">
        <f t="shared" si="15"/>
        <v>3658.9900000000007</v>
      </c>
    </row>
    <row r="177" spans="1:15" s="43" customFormat="1" ht="45.75" customHeight="1" x14ac:dyDescent="0.2">
      <c r="A177" s="186"/>
      <c r="B177" s="309" t="s">
        <v>414</v>
      </c>
      <c r="C177" s="24" t="s">
        <v>238</v>
      </c>
      <c r="D177" s="124">
        <v>258.39999999999998</v>
      </c>
      <c r="E177" s="29">
        <v>15</v>
      </c>
      <c r="F177" s="70">
        <f t="shared" si="16"/>
        <v>3875.9999999999995</v>
      </c>
      <c r="G177" s="26"/>
      <c r="H177" s="26"/>
      <c r="I177" s="42">
        <f t="shared" si="13"/>
        <v>3875.9999999999995</v>
      </c>
      <c r="J177" s="56">
        <v>286.52</v>
      </c>
      <c r="K177" s="62"/>
      <c r="L177" s="62"/>
      <c r="M177" s="56"/>
      <c r="N177" s="56">
        <f t="shared" si="14"/>
        <v>286.52</v>
      </c>
      <c r="O177" s="49">
        <f t="shared" si="15"/>
        <v>3589.4799999999996</v>
      </c>
    </row>
    <row r="178" spans="1:15" s="43" customFormat="1" ht="45.75" customHeight="1" x14ac:dyDescent="0.2">
      <c r="A178" s="186"/>
      <c r="B178" s="309" t="s">
        <v>424</v>
      </c>
      <c r="C178" s="24" t="s">
        <v>239</v>
      </c>
      <c r="D178" s="124">
        <v>253.4</v>
      </c>
      <c r="E178" s="29">
        <v>15</v>
      </c>
      <c r="F178" s="70">
        <f t="shared" si="16"/>
        <v>3801</v>
      </c>
      <c r="G178" s="26"/>
      <c r="H178" s="26"/>
      <c r="I178" s="42">
        <f t="shared" si="13"/>
        <v>3801</v>
      </c>
      <c r="J178" s="56">
        <v>278.36</v>
      </c>
      <c r="K178" s="62">
        <v>70.010000000000005</v>
      </c>
      <c r="L178" s="62"/>
      <c r="M178" s="56"/>
      <c r="N178" s="56">
        <f t="shared" si="14"/>
        <v>348.37</v>
      </c>
      <c r="O178" s="49">
        <f t="shared" si="15"/>
        <v>3452.63</v>
      </c>
    </row>
    <row r="179" spans="1:15" s="43" customFormat="1" ht="45.75" customHeight="1" x14ac:dyDescent="0.2">
      <c r="A179" s="186"/>
      <c r="B179" s="309" t="s">
        <v>425</v>
      </c>
      <c r="C179" s="24" t="s">
        <v>532</v>
      </c>
      <c r="D179" s="29">
        <v>248.4</v>
      </c>
      <c r="E179" s="29"/>
      <c r="F179" s="70">
        <f t="shared" si="16"/>
        <v>0</v>
      </c>
      <c r="G179" s="26"/>
      <c r="H179" s="26"/>
      <c r="I179" s="42">
        <f t="shared" si="13"/>
        <v>0</v>
      </c>
      <c r="J179" s="56"/>
      <c r="K179" s="62"/>
      <c r="L179" s="62"/>
      <c r="M179" s="56"/>
      <c r="N179" s="56">
        <f t="shared" si="14"/>
        <v>0</v>
      </c>
      <c r="O179" s="49">
        <f t="shared" si="15"/>
        <v>0</v>
      </c>
    </row>
    <row r="180" spans="1:15" s="43" customFormat="1" ht="45.75" customHeight="1" x14ac:dyDescent="0.2">
      <c r="A180" s="186"/>
      <c r="B180" s="309" t="s">
        <v>426</v>
      </c>
      <c r="C180" s="24" t="s">
        <v>240</v>
      </c>
      <c r="D180" s="124">
        <v>188</v>
      </c>
      <c r="E180" s="29">
        <v>15</v>
      </c>
      <c r="F180" s="70">
        <f>+D180*E180</f>
        <v>2820</v>
      </c>
      <c r="G180" s="26"/>
      <c r="H180" s="26"/>
      <c r="I180" s="42">
        <f t="shared" si="13"/>
        <v>2820</v>
      </c>
      <c r="J180" s="56">
        <v>26.25</v>
      </c>
      <c r="K180" s="62">
        <v>58.44</v>
      </c>
      <c r="L180" s="62">
        <f>+F180*1%</f>
        <v>28.2</v>
      </c>
      <c r="M180" s="56"/>
      <c r="N180" s="56">
        <f t="shared" si="14"/>
        <v>112.89</v>
      </c>
      <c r="O180" s="49">
        <f t="shared" si="15"/>
        <v>2707.11</v>
      </c>
    </row>
    <row r="181" spans="1:15" s="43" customFormat="1" ht="45.75" customHeight="1" x14ac:dyDescent="0.2">
      <c r="A181" s="186"/>
      <c r="B181" s="311" t="s">
        <v>427</v>
      </c>
      <c r="C181" s="95" t="s">
        <v>309</v>
      </c>
      <c r="D181" s="124">
        <v>162.6</v>
      </c>
      <c r="E181" s="29">
        <v>15</v>
      </c>
      <c r="F181" s="70">
        <f>+D181*E181</f>
        <v>2439</v>
      </c>
      <c r="G181" s="26">
        <v>18.45</v>
      </c>
      <c r="H181" s="26"/>
      <c r="I181" s="42">
        <f t="shared" si="13"/>
        <v>2457.4499999999998</v>
      </c>
      <c r="J181" s="56"/>
      <c r="K181" s="62"/>
      <c r="L181" s="62"/>
      <c r="M181" s="56"/>
      <c r="N181" s="56">
        <f t="shared" si="14"/>
        <v>0</v>
      </c>
      <c r="O181" s="49">
        <f t="shared" si="15"/>
        <v>2457.4499999999998</v>
      </c>
    </row>
    <row r="182" spans="1:15" s="43" customFormat="1" ht="45.75" customHeight="1" x14ac:dyDescent="0.2">
      <c r="A182" s="186"/>
      <c r="B182" s="309" t="s">
        <v>87</v>
      </c>
      <c r="C182" s="24" t="s">
        <v>241</v>
      </c>
      <c r="D182" s="124">
        <v>300</v>
      </c>
      <c r="E182" s="29">
        <v>15</v>
      </c>
      <c r="F182" s="70">
        <f t="shared" si="16"/>
        <v>4500</v>
      </c>
      <c r="G182" s="26"/>
      <c r="H182" s="26"/>
      <c r="I182" s="42">
        <f t="shared" si="13"/>
        <v>4500</v>
      </c>
      <c r="J182" s="56">
        <v>354.41</v>
      </c>
      <c r="K182" s="62"/>
      <c r="L182" s="62"/>
      <c r="M182" s="56"/>
      <c r="N182" s="56">
        <f t="shared" si="14"/>
        <v>354.41</v>
      </c>
      <c r="O182" s="49">
        <f t="shared" si="15"/>
        <v>4145.59</v>
      </c>
    </row>
    <row r="183" spans="1:15" s="43" customFormat="1" ht="45.75" customHeight="1" x14ac:dyDescent="0.2">
      <c r="A183" s="186"/>
      <c r="B183" s="309" t="s">
        <v>88</v>
      </c>
      <c r="C183" s="24" t="s">
        <v>242</v>
      </c>
      <c r="D183" s="124">
        <v>269.2</v>
      </c>
      <c r="E183" s="29">
        <v>15</v>
      </c>
      <c r="F183" s="70">
        <f t="shared" si="16"/>
        <v>4038</v>
      </c>
      <c r="G183" s="26"/>
      <c r="H183" s="26"/>
      <c r="I183" s="42">
        <f t="shared" si="13"/>
        <v>4038</v>
      </c>
      <c r="J183" s="56">
        <v>304.14999999999998</v>
      </c>
      <c r="K183" s="62">
        <v>56.75</v>
      </c>
      <c r="L183" s="62">
        <f>+F183*1%</f>
        <v>40.380000000000003</v>
      </c>
      <c r="M183" s="56"/>
      <c r="N183" s="56">
        <f t="shared" si="14"/>
        <v>401.28</v>
      </c>
      <c r="O183" s="49">
        <f t="shared" si="15"/>
        <v>3636.7200000000003</v>
      </c>
    </row>
    <row r="184" spans="1:15" s="43" customFormat="1" ht="45.75" customHeight="1" x14ac:dyDescent="0.2">
      <c r="A184" s="186"/>
      <c r="B184" s="309" t="s">
        <v>123</v>
      </c>
      <c r="C184" s="24" t="s">
        <v>243</v>
      </c>
      <c r="D184" s="124">
        <v>206</v>
      </c>
      <c r="E184" s="29">
        <v>15</v>
      </c>
      <c r="F184" s="70">
        <f t="shared" si="16"/>
        <v>3090</v>
      </c>
      <c r="G184" s="26"/>
      <c r="H184" s="26"/>
      <c r="I184" s="42">
        <f t="shared" si="13"/>
        <v>3090</v>
      </c>
      <c r="J184" s="56">
        <v>75.900000000000006</v>
      </c>
      <c r="K184" s="62"/>
      <c r="L184" s="62"/>
      <c r="M184" s="56"/>
      <c r="N184" s="56">
        <f t="shared" si="14"/>
        <v>75.900000000000006</v>
      </c>
      <c r="O184" s="49">
        <f t="shared" si="15"/>
        <v>3014.1</v>
      </c>
    </row>
    <row r="185" spans="1:15" s="43" customFormat="1" ht="45.75" customHeight="1" x14ac:dyDescent="0.2">
      <c r="A185" s="186"/>
      <c r="B185" s="309" t="s">
        <v>89</v>
      </c>
      <c r="C185" s="24" t="s">
        <v>244</v>
      </c>
      <c r="D185" s="124">
        <v>292</v>
      </c>
      <c r="E185" s="29">
        <v>15</v>
      </c>
      <c r="F185" s="70">
        <f t="shared" si="16"/>
        <v>4380</v>
      </c>
      <c r="G185" s="26"/>
      <c r="H185" s="26"/>
      <c r="I185" s="42">
        <f t="shared" si="13"/>
        <v>4380</v>
      </c>
      <c r="J185" s="56">
        <v>341.36</v>
      </c>
      <c r="K185" s="62">
        <v>56.75</v>
      </c>
      <c r="L185" s="62">
        <f>+F185*1%</f>
        <v>43.800000000000004</v>
      </c>
      <c r="M185" s="56"/>
      <c r="N185" s="56">
        <f t="shared" si="14"/>
        <v>441.91</v>
      </c>
      <c r="O185" s="49">
        <f t="shared" si="15"/>
        <v>3938.09</v>
      </c>
    </row>
    <row r="186" spans="1:15" s="43" customFormat="1" ht="45.75" customHeight="1" x14ac:dyDescent="0.2">
      <c r="A186" s="186" t="s">
        <v>81</v>
      </c>
      <c r="B186" s="309" t="s">
        <v>90</v>
      </c>
      <c r="C186" s="33" t="s">
        <v>245</v>
      </c>
      <c r="D186" s="124">
        <v>226.5</v>
      </c>
      <c r="E186" s="29">
        <v>15</v>
      </c>
      <c r="F186" s="70">
        <f t="shared" si="16"/>
        <v>3397.5</v>
      </c>
      <c r="G186" s="26"/>
      <c r="H186" s="26"/>
      <c r="I186" s="42">
        <f t="shared" si="13"/>
        <v>3397.5</v>
      </c>
      <c r="J186" s="56">
        <v>109.36</v>
      </c>
      <c r="K186" s="62">
        <v>56.75</v>
      </c>
      <c r="L186" s="62">
        <f>+F186*1%</f>
        <v>33.975000000000001</v>
      </c>
      <c r="M186" s="56"/>
      <c r="N186" s="56">
        <f t="shared" si="14"/>
        <v>200.08500000000001</v>
      </c>
      <c r="O186" s="49">
        <f t="shared" si="15"/>
        <v>3197.415</v>
      </c>
    </row>
    <row r="187" spans="1:15" s="43" customFormat="1" ht="45.75" customHeight="1" x14ac:dyDescent="0.2">
      <c r="A187" s="186"/>
      <c r="B187" s="309" t="s">
        <v>415</v>
      </c>
      <c r="C187" s="24" t="s">
        <v>246</v>
      </c>
      <c r="D187" s="124">
        <v>184.5</v>
      </c>
      <c r="E187" s="29">
        <v>15</v>
      </c>
      <c r="F187" s="70">
        <f t="shared" si="16"/>
        <v>2767.5</v>
      </c>
      <c r="G187" s="26"/>
      <c r="H187" s="26"/>
      <c r="I187" s="42">
        <f t="shared" si="13"/>
        <v>2767.5</v>
      </c>
      <c r="J187" s="56">
        <v>20.54</v>
      </c>
      <c r="K187" s="62">
        <v>58.15</v>
      </c>
      <c r="L187" s="62"/>
      <c r="M187" s="56"/>
      <c r="N187" s="56">
        <f t="shared" si="14"/>
        <v>78.69</v>
      </c>
      <c r="O187" s="49">
        <f t="shared" si="15"/>
        <v>2688.81</v>
      </c>
    </row>
    <row r="188" spans="1:15" s="43" customFormat="1" ht="45.75" customHeight="1" x14ac:dyDescent="0.2">
      <c r="A188" s="186"/>
      <c r="B188" s="307" t="s">
        <v>629</v>
      </c>
      <c r="C188" s="24" t="s">
        <v>628</v>
      </c>
      <c r="D188" s="124">
        <v>366.06</v>
      </c>
      <c r="E188" s="124">
        <v>15</v>
      </c>
      <c r="F188" s="124">
        <f t="shared" si="16"/>
        <v>5490.9</v>
      </c>
      <c r="G188" s="26"/>
      <c r="H188" s="26"/>
      <c r="I188" s="42">
        <f t="shared" si="13"/>
        <v>5490.9</v>
      </c>
      <c r="J188" s="56">
        <v>500.5</v>
      </c>
      <c r="K188" s="62"/>
      <c r="L188" s="62"/>
      <c r="M188" s="56"/>
      <c r="N188" s="56">
        <f t="shared" si="14"/>
        <v>500.5</v>
      </c>
      <c r="O188" s="49">
        <f t="shared" si="15"/>
        <v>4990.3999999999996</v>
      </c>
    </row>
    <row r="189" spans="1:15" s="43" customFormat="1" ht="45.75" customHeight="1" x14ac:dyDescent="0.2">
      <c r="A189" s="186"/>
      <c r="B189" s="307" t="s">
        <v>428</v>
      </c>
      <c r="C189" s="24" t="s">
        <v>627</v>
      </c>
      <c r="D189" s="124">
        <v>320</v>
      </c>
      <c r="E189" s="29">
        <v>15</v>
      </c>
      <c r="F189" s="124">
        <f t="shared" si="16"/>
        <v>4800</v>
      </c>
      <c r="G189" s="26"/>
      <c r="H189" s="26"/>
      <c r="I189" s="42">
        <f t="shared" si="13"/>
        <v>4800</v>
      </c>
      <c r="J189" s="56">
        <v>390</v>
      </c>
      <c r="K189" s="62"/>
      <c r="L189" s="62"/>
      <c r="M189" s="56"/>
      <c r="N189" s="56">
        <f t="shared" si="14"/>
        <v>390</v>
      </c>
      <c r="O189" s="49">
        <f t="shared" si="15"/>
        <v>4410</v>
      </c>
    </row>
    <row r="190" spans="1:15" s="43" customFormat="1" ht="45.75" customHeight="1" x14ac:dyDescent="0.2">
      <c r="A190" s="186"/>
      <c r="B190" s="306" t="s">
        <v>124</v>
      </c>
      <c r="C190" s="24" t="s">
        <v>54</v>
      </c>
      <c r="D190" s="124">
        <v>423</v>
      </c>
      <c r="E190" s="29"/>
      <c r="F190" s="70">
        <f t="shared" si="16"/>
        <v>0</v>
      </c>
      <c r="G190" s="26"/>
      <c r="H190" s="26"/>
      <c r="I190" s="42">
        <f t="shared" si="13"/>
        <v>0</v>
      </c>
      <c r="J190" s="56"/>
      <c r="K190" s="62"/>
      <c r="L190" s="62"/>
      <c r="M190" s="56"/>
      <c r="N190" s="56">
        <f t="shared" si="14"/>
        <v>0</v>
      </c>
      <c r="O190" s="49">
        <f t="shared" si="15"/>
        <v>0</v>
      </c>
    </row>
    <row r="191" spans="1:15" s="43" customFormat="1" ht="45.75" customHeight="1" x14ac:dyDescent="0.2">
      <c r="A191" s="186"/>
      <c r="B191" s="306" t="s">
        <v>416</v>
      </c>
      <c r="C191" s="24" t="s">
        <v>247</v>
      </c>
      <c r="D191" s="124">
        <v>339</v>
      </c>
      <c r="E191" s="29">
        <v>15</v>
      </c>
      <c r="F191" s="70">
        <f t="shared" si="16"/>
        <v>5085</v>
      </c>
      <c r="G191" s="26"/>
      <c r="H191" s="26"/>
      <c r="I191" s="42">
        <f t="shared" si="13"/>
        <v>5085</v>
      </c>
      <c r="J191" s="56">
        <v>435.52</v>
      </c>
      <c r="K191" s="62">
        <v>56.75</v>
      </c>
      <c r="L191" s="62">
        <f>+F191*1%</f>
        <v>50.85</v>
      </c>
      <c r="M191" s="56"/>
      <c r="N191" s="56">
        <f t="shared" si="14"/>
        <v>543.12</v>
      </c>
      <c r="O191" s="49">
        <f t="shared" si="15"/>
        <v>4541.88</v>
      </c>
    </row>
    <row r="192" spans="1:15" s="43" customFormat="1" ht="45.75" customHeight="1" x14ac:dyDescent="0.2">
      <c r="A192" s="186"/>
      <c r="B192" s="306" t="s">
        <v>91</v>
      </c>
      <c r="C192" s="24" t="s">
        <v>248</v>
      </c>
      <c r="D192" s="124">
        <v>223.2</v>
      </c>
      <c r="E192" s="29">
        <v>15</v>
      </c>
      <c r="F192" s="70">
        <f t="shared" si="16"/>
        <v>3348</v>
      </c>
      <c r="G192" s="26"/>
      <c r="H192" s="26"/>
      <c r="I192" s="42">
        <f t="shared" si="13"/>
        <v>3348</v>
      </c>
      <c r="J192" s="56">
        <v>103.97</v>
      </c>
      <c r="K192" s="62">
        <v>56.75</v>
      </c>
      <c r="L192" s="62">
        <f>+F192*1%</f>
        <v>33.480000000000004</v>
      </c>
      <c r="M192" s="56"/>
      <c r="N192" s="56">
        <f t="shared" si="14"/>
        <v>194.2</v>
      </c>
      <c r="O192" s="49">
        <f t="shared" si="15"/>
        <v>3153.8</v>
      </c>
    </row>
    <row r="193" spans="1:15" s="43" customFormat="1" ht="45.75" customHeight="1" x14ac:dyDescent="0.2">
      <c r="A193" s="186"/>
      <c r="B193" s="306" t="s">
        <v>92</v>
      </c>
      <c r="C193" s="33" t="s">
        <v>250</v>
      </c>
      <c r="D193" s="124">
        <v>187.5</v>
      </c>
      <c r="E193" s="29">
        <v>15</v>
      </c>
      <c r="F193" s="70">
        <f>+D193*E193</f>
        <v>2812.5</v>
      </c>
      <c r="G193" s="26"/>
      <c r="H193" s="26"/>
      <c r="I193" s="42">
        <f t="shared" si="13"/>
        <v>2812.5</v>
      </c>
      <c r="J193" s="56">
        <v>25.44</v>
      </c>
      <c r="K193" s="62">
        <v>56.75</v>
      </c>
      <c r="L193" s="62">
        <f>+F193*1%</f>
        <v>28.125</v>
      </c>
      <c r="M193" s="56"/>
      <c r="N193" s="56">
        <f t="shared" si="14"/>
        <v>110.315</v>
      </c>
      <c r="O193" s="49">
        <f t="shared" si="15"/>
        <v>2702.1849999999999</v>
      </c>
    </row>
    <row r="194" spans="1:15" s="43" customFormat="1" ht="45.75" customHeight="1" x14ac:dyDescent="0.2">
      <c r="A194" s="186"/>
      <c r="B194" s="306" t="s">
        <v>326</v>
      </c>
      <c r="C194" s="24" t="s">
        <v>249</v>
      </c>
      <c r="D194" s="124">
        <v>182.2</v>
      </c>
      <c r="E194" s="29">
        <v>15</v>
      </c>
      <c r="F194" s="70">
        <f t="shared" si="16"/>
        <v>2733</v>
      </c>
      <c r="G194" s="26"/>
      <c r="H194" s="26"/>
      <c r="I194" s="42">
        <f t="shared" si="13"/>
        <v>2733</v>
      </c>
      <c r="J194" s="56">
        <v>16.79</v>
      </c>
      <c r="K194" s="62"/>
      <c r="L194" s="62"/>
      <c r="M194" s="56"/>
      <c r="N194" s="56">
        <f t="shared" si="14"/>
        <v>16.79</v>
      </c>
      <c r="O194" s="49">
        <f t="shared" si="15"/>
        <v>2716.21</v>
      </c>
    </row>
    <row r="195" spans="1:15" s="43" customFormat="1" ht="45.75" customHeight="1" x14ac:dyDescent="0.2">
      <c r="A195" s="186"/>
      <c r="B195" s="304" t="s">
        <v>327</v>
      </c>
      <c r="C195" s="33" t="s">
        <v>503</v>
      </c>
      <c r="D195" s="124">
        <v>166.9</v>
      </c>
      <c r="E195" s="29">
        <v>15</v>
      </c>
      <c r="F195" s="70">
        <f t="shared" si="16"/>
        <v>2503.5</v>
      </c>
      <c r="G195" s="26">
        <v>14.32</v>
      </c>
      <c r="H195" s="26"/>
      <c r="I195" s="42">
        <f>+F195+G195+H195</f>
        <v>2517.8200000000002</v>
      </c>
      <c r="J195" s="56"/>
      <c r="K195" s="62"/>
      <c r="L195" s="62"/>
      <c r="M195" s="56"/>
      <c r="N195" s="56">
        <f t="shared" si="14"/>
        <v>0</v>
      </c>
      <c r="O195" s="49">
        <f t="shared" si="15"/>
        <v>2517.8200000000002</v>
      </c>
    </row>
    <row r="196" spans="1:15" s="43" customFormat="1" ht="45.75" customHeight="1" x14ac:dyDescent="0.2">
      <c r="A196" s="186"/>
      <c r="B196" s="304"/>
      <c r="C196" s="33" t="s">
        <v>251</v>
      </c>
      <c r="D196" s="124">
        <v>166.9</v>
      </c>
      <c r="E196" s="29">
        <v>15</v>
      </c>
      <c r="F196" s="70">
        <f t="shared" si="16"/>
        <v>2503.5</v>
      </c>
      <c r="G196" s="26">
        <v>14.32</v>
      </c>
      <c r="H196" s="26"/>
      <c r="I196" s="42">
        <f t="shared" si="13"/>
        <v>2517.8200000000002</v>
      </c>
      <c r="J196" s="56"/>
      <c r="K196" s="62"/>
      <c r="L196" s="62"/>
      <c r="M196" s="56"/>
      <c r="N196" s="56">
        <f t="shared" si="14"/>
        <v>0</v>
      </c>
      <c r="O196" s="49">
        <f t="shared" si="15"/>
        <v>2517.8200000000002</v>
      </c>
    </row>
    <row r="197" spans="1:15" s="43" customFormat="1" ht="45.75" customHeight="1" x14ac:dyDescent="0.2">
      <c r="A197" s="186"/>
      <c r="B197" s="304"/>
      <c r="C197" s="33" t="s">
        <v>252</v>
      </c>
      <c r="D197" s="124">
        <v>166.9</v>
      </c>
      <c r="E197" s="29">
        <v>15</v>
      </c>
      <c r="F197" s="70">
        <f t="shared" si="16"/>
        <v>2503.5</v>
      </c>
      <c r="G197" s="26">
        <v>14.32</v>
      </c>
      <c r="H197" s="26"/>
      <c r="I197" s="42">
        <f t="shared" si="13"/>
        <v>2517.8200000000002</v>
      </c>
      <c r="J197" s="56"/>
      <c r="K197" s="62"/>
      <c r="L197" s="62"/>
      <c r="M197" s="56"/>
      <c r="N197" s="56">
        <f t="shared" si="14"/>
        <v>0</v>
      </c>
      <c r="O197" s="49">
        <f t="shared" si="15"/>
        <v>2517.8200000000002</v>
      </c>
    </row>
    <row r="198" spans="1:15" s="43" customFormat="1" ht="45.75" customHeight="1" x14ac:dyDescent="0.2">
      <c r="A198" s="186"/>
      <c r="B198" s="312" t="s">
        <v>417</v>
      </c>
      <c r="C198" s="33" t="s">
        <v>253</v>
      </c>
      <c r="D198" s="124">
        <v>302.10000000000002</v>
      </c>
      <c r="E198" s="29">
        <v>15</v>
      </c>
      <c r="F198" s="70">
        <f t="shared" si="16"/>
        <v>4531.5</v>
      </c>
      <c r="G198" s="26"/>
      <c r="H198" s="26"/>
      <c r="I198" s="42">
        <f t="shared" si="13"/>
        <v>4531.5</v>
      </c>
      <c r="J198" s="56">
        <v>357.84</v>
      </c>
      <c r="K198" s="62">
        <v>57.44</v>
      </c>
      <c r="L198" s="62">
        <f>+F198*1%</f>
        <v>45.314999999999998</v>
      </c>
      <c r="M198" s="56"/>
      <c r="N198" s="56">
        <f t="shared" si="14"/>
        <v>460.59499999999997</v>
      </c>
      <c r="O198" s="49">
        <f t="shared" si="15"/>
        <v>4070.9050000000002</v>
      </c>
    </row>
    <row r="199" spans="1:15" s="43" customFormat="1" ht="45.75" customHeight="1" x14ac:dyDescent="0.2">
      <c r="A199" s="186"/>
      <c r="B199" s="313" t="s">
        <v>418</v>
      </c>
      <c r="C199" s="24" t="s">
        <v>274</v>
      </c>
      <c r="D199" s="124">
        <v>236</v>
      </c>
      <c r="E199" s="29">
        <v>15</v>
      </c>
      <c r="F199" s="70">
        <f>+D199*E199</f>
        <v>3540</v>
      </c>
      <c r="G199" s="26"/>
      <c r="H199" s="26"/>
      <c r="I199" s="42">
        <f t="shared" si="13"/>
        <v>3540</v>
      </c>
      <c r="J199" s="56">
        <v>142.59</v>
      </c>
      <c r="K199" s="62">
        <v>64.569999999999993</v>
      </c>
      <c r="L199" s="62">
        <f>+F199*1%</f>
        <v>35.4</v>
      </c>
      <c r="M199" s="56"/>
      <c r="N199" s="56">
        <f t="shared" si="14"/>
        <v>242.56</v>
      </c>
      <c r="O199" s="49">
        <f t="shared" si="15"/>
        <v>3297.44</v>
      </c>
    </row>
    <row r="200" spans="1:15" s="43" customFormat="1" ht="45.75" customHeight="1" x14ac:dyDescent="0.2">
      <c r="A200" s="186"/>
      <c r="B200" s="313"/>
      <c r="C200" s="24" t="s">
        <v>257</v>
      </c>
      <c r="D200" s="124">
        <v>236</v>
      </c>
      <c r="E200" s="29">
        <v>15</v>
      </c>
      <c r="F200" s="70">
        <f>+D200*E200</f>
        <v>3540</v>
      </c>
      <c r="G200" s="26"/>
      <c r="H200" s="26"/>
      <c r="I200" s="42">
        <f t="shared" si="13"/>
        <v>3540</v>
      </c>
      <c r="J200" s="56">
        <v>142.59</v>
      </c>
      <c r="K200" s="62">
        <v>56.75</v>
      </c>
      <c r="L200" s="62">
        <f>+F200*1%</f>
        <v>35.4</v>
      </c>
      <c r="M200" s="56"/>
      <c r="N200" s="56">
        <f t="shared" si="14"/>
        <v>234.74</v>
      </c>
      <c r="O200" s="49">
        <f t="shared" si="15"/>
        <v>3305.26</v>
      </c>
    </row>
    <row r="201" spans="1:15" s="43" customFormat="1" ht="45.75" customHeight="1" x14ac:dyDescent="0.2">
      <c r="A201" s="186"/>
      <c r="B201" s="313"/>
      <c r="C201" s="24" t="s">
        <v>258</v>
      </c>
      <c r="D201" s="124">
        <v>236</v>
      </c>
      <c r="E201" s="29">
        <v>15</v>
      </c>
      <c r="F201" s="70">
        <f>+D201*E201</f>
        <v>3540</v>
      </c>
      <c r="G201" s="26"/>
      <c r="H201" s="26"/>
      <c r="I201" s="42">
        <f t="shared" si="13"/>
        <v>3540</v>
      </c>
      <c r="J201" s="56">
        <v>142.59</v>
      </c>
      <c r="K201" s="62">
        <v>56.75</v>
      </c>
      <c r="L201" s="62">
        <f>+F201*1%</f>
        <v>35.4</v>
      </c>
      <c r="M201" s="56"/>
      <c r="N201" s="56">
        <f t="shared" si="14"/>
        <v>234.74</v>
      </c>
      <c r="O201" s="49">
        <f t="shared" si="15"/>
        <v>3305.26</v>
      </c>
    </row>
    <row r="202" spans="1:15" s="43" customFormat="1" ht="45.75" customHeight="1" x14ac:dyDescent="0.2">
      <c r="A202" s="186"/>
      <c r="B202" s="312" t="s">
        <v>419</v>
      </c>
      <c r="C202" s="24" t="s">
        <v>256</v>
      </c>
      <c r="D202" s="124">
        <v>210.1</v>
      </c>
      <c r="E202" s="29">
        <v>15</v>
      </c>
      <c r="F202" s="70">
        <f t="shared" si="16"/>
        <v>3151.5</v>
      </c>
      <c r="G202" s="26"/>
      <c r="H202" s="26"/>
      <c r="I202" s="42">
        <f t="shared" si="13"/>
        <v>3151.5</v>
      </c>
      <c r="J202" s="56">
        <v>82.6</v>
      </c>
      <c r="K202" s="62"/>
      <c r="L202" s="62"/>
      <c r="M202" s="56"/>
      <c r="N202" s="56">
        <f t="shared" si="14"/>
        <v>82.6</v>
      </c>
      <c r="O202" s="49">
        <f t="shared" si="15"/>
        <v>3068.9</v>
      </c>
    </row>
    <row r="203" spans="1:15" s="43" customFormat="1" ht="45.75" customHeight="1" x14ac:dyDescent="0.2">
      <c r="A203" s="186" t="s">
        <v>81</v>
      </c>
      <c r="B203" s="313" t="s">
        <v>429</v>
      </c>
      <c r="C203" s="33" t="s">
        <v>255</v>
      </c>
      <c r="D203" s="124">
        <v>206</v>
      </c>
      <c r="E203" s="29">
        <v>15</v>
      </c>
      <c r="F203" s="70">
        <f t="shared" si="16"/>
        <v>3090</v>
      </c>
      <c r="G203" s="26"/>
      <c r="H203" s="26"/>
      <c r="I203" s="42">
        <f t="shared" si="13"/>
        <v>3090</v>
      </c>
      <c r="J203" s="56">
        <v>75.900000000000006</v>
      </c>
      <c r="K203" s="62"/>
      <c r="L203" s="62"/>
      <c r="M203" s="56"/>
      <c r="N203" s="56">
        <f t="shared" si="14"/>
        <v>75.900000000000006</v>
      </c>
      <c r="O203" s="49">
        <f t="shared" si="15"/>
        <v>3014.1</v>
      </c>
    </row>
    <row r="204" spans="1:15" s="43" customFormat="1" ht="45.75" customHeight="1" x14ac:dyDescent="0.2">
      <c r="A204" s="186"/>
      <c r="B204" s="313"/>
      <c r="C204" s="33" t="s">
        <v>535</v>
      </c>
      <c r="D204" s="124">
        <v>206</v>
      </c>
      <c r="E204" s="29">
        <v>15</v>
      </c>
      <c r="F204" s="70">
        <f t="shared" si="16"/>
        <v>3090</v>
      </c>
      <c r="G204" s="26"/>
      <c r="H204" s="26"/>
      <c r="I204" s="42">
        <f t="shared" si="13"/>
        <v>3090</v>
      </c>
      <c r="J204" s="56">
        <v>75.900000000000006</v>
      </c>
      <c r="K204" s="62"/>
      <c r="L204" s="62"/>
      <c r="M204" s="56"/>
      <c r="N204" s="56">
        <f t="shared" si="14"/>
        <v>75.900000000000006</v>
      </c>
      <c r="O204" s="49">
        <f t="shared" si="15"/>
        <v>3014.1</v>
      </c>
    </row>
    <row r="205" spans="1:15" s="43" customFormat="1" ht="45.75" customHeight="1" x14ac:dyDescent="0.2">
      <c r="A205" s="186"/>
      <c r="B205" s="313"/>
      <c r="C205" s="33" t="s">
        <v>254</v>
      </c>
      <c r="D205" s="29">
        <v>206</v>
      </c>
      <c r="E205" s="29">
        <v>15</v>
      </c>
      <c r="F205" s="70">
        <f t="shared" si="16"/>
        <v>3090</v>
      </c>
      <c r="G205" s="26"/>
      <c r="H205" s="26"/>
      <c r="I205" s="42">
        <f t="shared" si="13"/>
        <v>3090</v>
      </c>
      <c r="J205" s="56">
        <v>75.900000000000006</v>
      </c>
      <c r="K205" s="62"/>
      <c r="L205" s="62"/>
      <c r="M205" s="56"/>
      <c r="N205" s="56">
        <f t="shared" si="14"/>
        <v>75.900000000000006</v>
      </c>
      <c r="O205" s="49">
        <f t="shared" si="15"/>
        <v>3014.1</v>
      </c>
    </row>
    <row r="206" spans="1:15" s="43" customFormat="1" ht="45.75" customHeight="1" x14ac:dyDescent="0.2">
      <c r="A206" s="186"/>
      <c r="B206" s="249" t="s">
        <v>93</v>
      </c>
      <c r="C206" s="24" t="s">
        <v>259</v>
      </c>
      <c r="D206" s="124">
        <v>195.4</v>
      </c>
      <c r="E206" s="29">
        <v>15</v>
      </c>
      <c r="F206" s="70">
        <f t="shared" si="16"/>
        <v>2931</v>
      </c>
      <c r="G206" s="26"/>
      <c r="H206" s="26"/>
      <c r="I206" s="42">
        <f t="shared" si="13"/>
        <v>2931</v>
      </c>
      <c r="J206" s="56">
        <v>38.33</v>
      </c>
      <c r="K206" s="62">
        <v>56.75</v>
      </c>
      <c r="L206" s="62">
        <f>+F206*1%</f>
        <v>29.310000000000002</v>
      </c>
      <c r="M206" s="56"/>
      <c r="N206" s="56">
        <f t="shared" si="14"/>
        <v>124.39</v>
      </c>
      <c r="O206" s="49">
        <f t="shared" si="15"/>
        <v>2806.61</v>
      </c>
    </row>
    <row r="207" spans="1:15" s="43" customFormat="1" ht="45.75" customHeight="1" x14ac:dyDescent="0.2">
      <c r="A207" s="186"/>
      <c r="B207" s="249" t="s">
        <v>94</v>
      </c>
      <c r="C207" s="24" t="s">
        <v>260</v>
      </c>
      <c r="D207" s="124">
        <v>183.4</v>
      </c>
      <c r="E207" s="29">
        <v>15</v>
      </c>
      <c r="F207" s="70">
        <f t="shared" si="16"/>
        <v>2751</v>
      </c>
      <c r="G207" s="26"/>
      <c r="H207" s="26"/>
      <c r="I207" s="42">
        <f t="shared" si="13"/>
        <v>2751</v>
      </c>
      <c r="J207" s="56">
        <v>18.75</v>
      </c>
      <c r="K207" s="62">
        <v>58.15</v>
      </c>
      <c r="L207" s="62"/>
      <c r="M207" s="56"/>
      <c r="N207" s="56">
        <f t="shared" si="14"/>
        <v>76.900000000000006</v>
      </c>
      <c r="O207" s="49">
        <f t="shared" si="15"/>
        <v>2674.1</v>
      </c>
    </row>
    <row r="208" spans="1:15" s="43" customFormat="1" ht="45.75" customHeight="1" x14ac:dyDescent="0.2">
      <c r="A208" s="186"/>
      <c r="B208" s="306" t="s">
        <v>109</v>
      </c>
      <c r="C208" s="24" t="s">
        <v>261</v>
      </c>
      <c r="D208" s="124">
        <v>223.2</v>
      </c>
      <c r="E208" s="29">
        <v>15</v>
      </c>
      <c r="F208" s="70">
        <f t="shared" si="16"/>
        <v>3348</v>
      </c>
      <c r="G208" s="26"/>
      <c r="H208" s="26"/>
      <c r="I208" s="42">
        <f t="shared" si="13"/>
        <v>3348</v>
      </c>
      <c r="J208" s="56">
        <v>103.97</v>
      </c>
      <c r="K208" s="62">
        <v>56.75</v>
      </c>
      <c r="L208" s="62">
        <f>+F208*1%</f>
        <v>33.480000000000004</v>
      </c>
      <c r="M208" s="56"/>
      <c r="N208" s="56">
        <f t="shared" si="14"/>
        <v>194.2</v>
      </c>
      <c r="O208" s="49">
        <f t="shared" si="15"/>
        <v>3153.8</v>
      </c>
    </row>
    <row r="209" spans="1:15" s="43" customFormat="1" ht="45.75" customHeight="1" x14ac:dyDescent="0.2">
      <c r="A209" s="186"/>
      <c r="B209" s="306" t="s">
        <v>110</v>
      </c>
      <c r="C209" s="24" t="s">
        <v>262</v>
      </c>
      <c r="D209" s="124">
        <v>172.9</v>
      </c>
      <c r="E209" s="29">
        <v>15</v>
      </c>
      <c r="F209" s="70">
        <f t="shared" si="16"/>
        <v>2593.5</v>
      </c>
      <c r="G209" s="26">
        <v>8.56</v>
      </c>
      <c r="H209" s="26"/>
      <c r="I209" s="42">
        <f t="shared" si="13"/>
        <v>2602.06</v>
      </c>
      <c r="J209" s="56"/>
      <c r="K209" s="62"/>
      <c r="L209" s="62"/>
      <c r="M209" s="56"/>
      <c r="N209" s="56">
        <f t="shared" si="14"/>
        <v>0</v>
      </c>
      <c r="O209" s="49">
        <f t="shared" si="15"/>
        <v>2602.06</v>
      </c>
    </row>
    <row r="210" spans="1:15" s="43" customFormat="1" ht="45.75" customHeight="1" x14ac:dyDescent="0.2">
      <c r="A210" s="186"/>
      <c r="B210" s="250" t="s">
        <v>420</v>
      </c>
      <c r="C210" s="24" t="s">
        <v>263</v>
      </c>
      <c r="D210" s="124">
        <v>165</v>
      </c>
      <c r="E210" s="29">
        <v>15</v>
      </c>
      <c r="F210" s="70">
        <f t="shared" si="16"/>
        <v>2475</v>
      </c>
      <c r="G210" s="26">
        <v>16.14</v>
      </c>
      <c r="H210" s="26"/>
      <c r="I210" s="42">
        <f t="shared" si="13"/>
        <v>2491.14</v>
      </c>
      <c r="J210" s="56"/>
      <c r="K210" s="62"/>
      <c r="L210" s="62"/>
      <c r="M210" s="56"/>
      <c r="N210" s="56">
        <f t="shared" si="14"/>
        <v>0</v>
      </c>
      <c r="O210" s="49">
        <f t="shared" si="15"/>
        <v>2491.14</v>
      </c>
    </row>
    <row r="211" spans="1:15" s="43" customFormat="1" ht="45.75" customHeight="1" x14ac:dyDescent="0.2">
      <c r="A211" s="186"/>
      <c r="B211" s="250"/>
      <c r="C211" s="24" t="s">
        <v>264</v>
      </c>
      <c r="D211" s="124">
        <v>165</v>
      </c>
      <c r="E211" s="29">
        <v>15</v>
      </c>
      <c r="F211" s="70">
        <f t="shared" si="16"/>
        <v>2475</v>
      </c>
      <c r="G211" s="26">
        <v>16.14</v>
      </c>
      <c r="H211" s="26"/>
      <c r="I211" s="42">
        <f t="shared" si="13"/>
        <v>2491.14</v>
      </c>
      <c r="J211" s="56"/>
      <c r="K211" s="62"/>
      <c r="L211" s="62"/>
      <c r="M211" s="56"/>
      <c r="N211" s="56">
        <f t="shared" si="14"/>
        <v>0</v>
      </c>
      <c r="O211" s="49">
        <f t="shared" si="15"/>
        <v>2491.14</v>
      </c>
    </row>
    <row r="212" spans="1:15" s="43" customFormat="1" ht="45.75" customHeight="1" x14ac:dyDescent="0.2">
      <c r="A212" s="186"/>
      <c r="B212" s="306" t="s">
        <v>95</v>
      </c>
      <c r="C212" s="24" t="s">
        <v>265</v>
      </c>
      <c r="D212" s="124">
        <v>148.9</v>
      </c>
      <c r="E212" s="29">
        <v>15</v>
      </c>
      <c r="F212" s="70">
        <f t="shared" si="16"/>
        <v>2233.5</v>
      </c>
      <c r="G212" s="26">
        <v>46.09</v>
      </c>
      <c r="H212" s="26"/>
      <c r="I212" s="42">
        <f t="shared" ref="I212:I273" si="17">+F212+G212+H212</f>
        <v>2279.59</v>
      </c>
      <c r="J212" s="56"/>
      <c r="K212" s="62"/>
      <c r="L212" s="62"/>
      <c r="M212" s="56"/>
      <c r="N212" s="56">
        <f t="shared" ref="N212:N273" si="18">+J212+K212+L212+M212</f>
        <v>0</v>
      </c>
      <c r="O212" s="49">
        <f t="shared" ref="O212:O273" si="19">+I212-N212</f>
        <v>2279.59</v>
      </c>
    </row>
    <row r="213" spans="1:15" s="43" customFormat="1" ht="45.75" customHeight="1" x14ac:dyDescent="0.2">
      <c r="A213" s="186"/>
      <c r="B213" s="306" t="s">
        <v>125</v>
      </c>
      <c r="C213" s="24" t="s">
        <v>266</v>
      </c>
      <c r="D213" s="124">
        <v>380</v>
      </c>
      <c r="E213" s="29">
        <v>15</v>
      </c>
      <c r="F213" s="70">
        <f t="shared" si="16"/>
        <v>5700</v>
      </c>
      <c r="G213" s="44"/>
      <c r="H213" s="44"/>
      <c r="I213" s="42">
        <f t="shared" si="17"/>
        <v>5700</v>
      </c>
      <c r="J213" s="26">
        <v>537.47</v>
      </c>
      <c r="K213" s="62"/>
      <c r="L213" s="62"/>
      <c r="M213" s="56"/>
      <c r="N213" s="56">
        <f t="shared" si="18"/>
        <v>537.47</v>
      </c>
      <c r="O213" s="49">
        <f t="shared" si="19"/>
        <v>5162.53</v>
      </c>
    </row>
    <row r="214" spans="1:15" s="43" customFormat="1" ht="45.75" customHeight="1" x14ac:dyDescent="0.2">
      <c r="A214" s="186"/>
      <c r="B214" s="306" t="s">
        <v>421</v>
      </c>
      <c r="C214" s="24" t="s">
        <v>267</v>
      </c>
      <c r="D214" s="124">
        <v>234.6</v>
      </c>
      <c r="E214" s="29">
        <v>15</v>
      </c>
      <c r="F214" s="70">
        <f t="shared" ref="F214:F273" si="20">+D214*E214</f>
        <v>3519</v>
      </c>
      <c r="G214" s="44"/>
      <c r="H214" s="44"/>
      <c r="I214" s="42">
        <f t="shared" si="17"/>
        <v>3519</v>
      </c>
      <c r="J214" s="26">
        <v>140.31</v>
      </c>
      <c r="K214" s="62">
        <v>56.75</v>
      </c>
      <c r="L214" s="62"/>
      <c r="M214" s="56"/>
      <c r="N214" s="56">
        <f t="shared" si="18"/>
        <v>197.06</v>
      </c>
      <c r="O214" s="49">
        <f t="shared" si="19"/>
        <v>3321.94</v>
      </c>
    </row>
    <row r="215" spans="1:15" s="43" customFormat="1" ht="45.75" customHeight="1" x14ac:dyDescent="0.2">
      <c r="A215" s="186"/>
      <c r="B215" s="304" t="s">
        <v>430</v>
      </c>
      <c r="C215" s="24" t="s">
        <v>341</v>
      </c>
      <c r="D215" s="124">
        <v>206</v>
      </c>
      <c r="E215" s="29">
        <v>15</v>
      </c>
      <c r="F215" s="70">
        <f t="shared" si="20"/>
        <v>3090</v>
      </c>
      <c r="G215" s="26"/>
      <c r="H215" s="26"/>
      <c r="I215" s="42">
        <f t="shared" si="17"/>
        <v>3090</v>
      </c>
      <c r="J215" s="26">
        <v>75.900000000000006</v>
      </c>
      <c r="K215" s="62"/>
      <c r="L215" s="62"/>
      <c r="M215" s="56"/>
      <c r="N215" s="56">
        <f t="shared" si="18"/>
        <v>75.900000000000006</v>
      </c>
      <c r="O215" s="49">
        <f t="shared" si="19"/>
        <v>3014.1</v>
      </c>
    </row>
    <row r="216" spans="1:15" s="43" customFormat="1" ht="45.75" customHeight="1" x14ac:dyDescent="0.2">
      <c r="A216" s="186"/>
      <c r="B216" s="304"/>
      <c r="C216" s="24" t="s">
        <v>496</v>
      </c>
      <c r="D216" s="124">
        <v>206</v>
      </c>
      <c r="E216" s="29">
        <v>15</v>
      </c>
      <c r="F216" s="70">
        <f t="shared" si="20"/>
        <v>3090</v>
      </c>
      <c r="G216" s="26"/>
      <c r="H216" s="26"/>
      <c r="I216" s="42">
        <f t="shared" si="17"/>
        <v>3090</v>
      </c>
      <c r="J216" s="26">
        <v>75.900000000000006</v>
      </c>
      <c r="K216" s="62"/>
      <c r="L216" s="62"/>
      <c r="M216" s="56"/>
      <c r="N216" s="56">
        <f t="shared" si="18"/>
        <v>75.900000000000006</v>
      </c>
      <c r="O216" s="49">
        <f t="shared" si="19"/>
        <v>3014.1</v>
      </c>
    </row>
    <row r="217" spans="1:15" s="43" customFormat="1" ht="45.75" customHeight="1" x14ac:dyDescent="0.2">
      <c r="A217" s="186"/>
      <c r="B217" s="304"/>
      <c r="C217" s="24" t="s">
        <v>350</v>
      </c>
      <c r="D217" s="124">
        <v>206</v>
      </c>
      <c r="E217" s="29">
        <v>15</v>
      </c>
      <c r="F217" s="70">
        <f t="shared" si="20"/>
        <v>3090</v>
      </c>
      <c r="G217" s="26"/>
      <c r="H217" s="26"/>
      <c r="I217" s="42">
        <f t="shared" si="17"/>
        <v>3090</v>
      </c>
      <c r="J217" s="26">
        <v>75.900000000000006</v>
      </c>
      <c r="K217" s="62"/>
      <c r="L217" s="62"/>
      <c r="M217" s="56"/>
      <c r="N217" s="56">
        <f t="shared" si="18"/>
        <v>75.900000000000006</v>
      </c>
      <c r="O217" s="49">
        <f t="shared" si="19"/>
        <v>3014.1</v>
      </c>
    </row>
    <row r="218" spans="1:15" s="43" customFormat="1" ht="45.75" customHeight="1" x14ac:dyDescent="0.2">
      <c r="A218" s="186"/>
      <c r="B218" s="304"/>
      <c r="C218" s="24" t="s">
        <v>340</v>
      </c>
      <c r="D218" s="124">
        <v>206</v>
      </c>
      <c r="E218" s="29">
        <v>15</v>
      </c>
      <c r="F218" s="70">
        <f t="shared" si="20"/>
        <v>3090</v>
      </c>
      <c r="G218" s="26"/>
      <c r="H218" s="26"/>
      <c r="I218" s="42">
        <f t="shared" si="17"/>
        <v>3090</v>
      </c>
      <c r="J218" s="26">
        <v>75.900000000000006</v>
      </c>
      <c r="K218" s="62"/>
      <c r="L218" s="62"/>
      <c r="M218" s="56"/>
      <c r="N218" s="56">
        <f t="shared" si="18"/>
        <v>75.900000000000006</v>
      </c>
      <c r="O218" s="49">
        <f t="shared" si="19"/>
        <v>3014.1</v>
      </c>
    </row>
    <row r="219" spans="1:15" s="43" customFormat="1" ht="45.75" customHeight="1" x14ac:dyDescent="0.2">
      <c r="A219" s="186"/>
      <c r="B219" s="304"/>
      <c r="C219" s="24" t="s">
        <v>630</v>
      </c>
      <c r="D219" s="124">
        <v>206</v>
      </c>
      <c r="E219" s="29">
        <v>15</v>
      </c>
      <c r="F219" s="70">
        <f t="shared" si="20"/>
        <v>3090</v>
      </c>
      <c r="G219" s="26"/>
      <c r="H219" s="26"/>
      <c r="I219" s="42">
        <f t="shared" si="17"/>
        <v>3090</v>
      </c>
      <c r="J219" s="26">
        <v>75.900000000000006</v>
      </c>
      <c r="K219" s="62"/>
      <c r="L219" s="62"/>
      <c r="M219" s="56"/>
      <c r="N219" s="56">
        <f t="shared" si="18"/>
        <v>75.900000000000006</v>
      </c>
      <c r="O219" s="49">
        <f t="shared" si="19"/>
        <v>3014.1</v>
      </c>
    </row>
    <row r="220" spans="1:15" s="43" customFormat="1" ht="45.75" customHeight="1" x14ac:dyDescent="0.2">
      <c r="A220" s="186"/>
      <c r="B220" s="304"/>
      <c r="C220" s="134" t="s">
        <v>681</v>
      </c>
      <c r="D220" s="124">
        <v>206</v>
      </c>
      <c r="E220" s="29">
        <v>13</v>
      </c>
      <c r="F220" s="70">
        <f t="shared" si="20"/>
        <v>2678</v>
      </c>
      <c r="G220" s="26"/>
      <c r="H220" s="26"/>
      <c r="I220" s="42">
        <f t="shared" si="17"/>
        <v>2678</v>
      </c>
      <c r="J220" s="26">
        <v>75.900000000000006</v>
      </c>
      <c r="K220" s="62"/>
      <c r="L220" s="62"/>
      <c r="M220" s="56"/>
      <c r="N220" s="56">
        <f t="shared" si="18"/>
        <v>75.900000000000006</v>
      </c>
      <c r="O220" s="49">
        <f t="shared" si="19"/>
        <v>2602.1</v>
      </c>
    </row>
    <row r="221" spans="1:15" s="43" customFormat="1" ht="45.75" customHeight="1" x14ac:dyDescent="0.2">
      <c r="A221" s="186" t="s">
        <v>81</v>
      </c>
      <c r="B221" s="249" t="s">
        <v>96</v>
      </c>
      <c r="C221" s="24" t="s">
        <v>631</v>
      </c>
      <c r="D221" s="124">
        <v>178.08</v>
      </c>
      <c r="E221" s="29">
        <v>15</v>
      </c>
      <c r="F221" s="70">
        <f t="shared" si="20"/>
        <v>2671.2000000000003</v>
      </c>
      <c r="G221" s="26"/>
      <c r="H221" s="26"/>
      <c r="I221" s="42">
        <f t="shared" si="17"/>
        <v>2671.2000000000003</v>
      </c>
      <c r="J221" s="56">
        <v>11.4</v>
      </c>
      <c r="K221" s="62"/>
      <c r="L221" s="62"/>
      <c r="M221" s="56"/>
      <c r="N221" s="56">
        <f t="shared" si="18"/>
        <v>11.4</v>
      </c>
      <c r="O221" s="49">
        <f t="shared" si="19"/>
        <v>2659.8</v>
      </c>
    </row>
    <row r="222" spans="1:15" s="43" customFormat="1" ht="45.75" customHeight="1" x14ac:dyDescent="0.2">
      <c r="A222" s="186"/>
      <c r="B222" s="306" t="s">
        <v>141</v>
      </c>
      <c r="C222" s="24" t="s">
        <v>268</v>
      </c>
      <c r="D222" s="124">
        <v>358.8</v>
      </c>
      <c r="E222" s="29">
        <v>15</v>
      </c>
      <c r="F222" s="70">
        <f t="shared" si="20"/>
        <v>5382</v>
      </c>
      <c r="G222" s="26"/>
      <c r="H222" s="26"/>
      <c r="I222" s="42">
        <f t="shared" si="17"/>
        <v>5382</v>
      </c>
      <c r="J222" s="56">
        <v>483.04</v>
      </c>
      <c r="K222" s="62"/>
      <c r="L222" s="62"/>
      <c r="M222" s="56"/>
      <c r="N222" s="56">
        <f t="shared" si="18"/>
        <v>483.04</v>
      </c>
      <c r="O222" s="49">
        <f t="shared" si="19"/>
        <v>4898.96</v>
      </c>
    </row>
    <row r="223" spans="1:15" s="43" customFormat="1" ht="45.75" customHeight="1" x14ac:dyDescent="0.2">
      <c r="A223" s="186"/>
      <c r="B223" s="306" t="s">
        <v>142</v>
      </c>
      <c r="C223" s="24" t="s">
        <v>269</v>
      </c>
      <c r="D223" s="124">
        <v>390.8</v>
      </c>
      <c r="E223" s="29">
        <v>15</v>
      </c>
      <c r="F223" s="70">
        <f t="shared" si="20"/>
        <v>5862</v>
      </c>
      <c r="G223" s="26"/>
      <c r="H223" s="26"/>
      <c r="I223" s="42">
        <f t="shared" si="17"/>
        <v>5862</v>
      </c>
      <c r="J223" s="56">
        <v>566.5</v>
      </c>
      <c r="K223" s="62">
        <v>56.75</v>
      </c>
      <c r="L223" s="62">
        <f>+F223*1%</f>
        <v>58.620000000000005</v>
      </c>
      <c r="M223" s="56"/>
      <c r="N223" s="56">
        <f t="shared" si="18"/>
        <v>681.87</v>
      </c>
      <c r="O223" s="49">
        <f t="shared" si="19"/>
        <v>5180.13</v>
      </c>
    </row>
    <row r="224" spans="1:15" s="43" customFormat="1" ht="45.75" customHeight="1" x14ac:dyDescent="0.2">
      <c r="A224" s="186"/>
      <c r="B224" s="306" t="s">
        <v>431</v>
      </c>
      <c r="C224" s="24" t="s">
        <v>270</v>
      </c>
      <c r="D224" s="124">
        <v>223.8</v>
      </c>
      <c r="E224" s="29">
        <v>15</v>
      </c>
      <c r="F224" s="70">
        <f t="shared" si="20"/>
        <v>3357</v>
      </c>
      <c r="G224" s="26"/>
      <c r="H224" s="26"/>
      <c r="I224" s="42">
        <f t="shared" si="17"/>
        <v>3357</v>
      </c>
      <c r="J224" s="56">
        <v>104.95</v>
      </c>
      <c r="K224" s="62">
        <v>56.75</v>
      </c>
      <c r="L224" s="62">
        <f>+F224*1%</f>
        <v>33.57</v>
      </c>
      <c r="M224" s="56"/>
      <c r="N224" s="56">
        <f t="shared" si="18"/>
        <v>195.26999999999998</v>
      </c>
      <c r="O224" s="49">
        <f t="shared" si="19"/>
        <v>3161.73</v>
      </c>
    </row>
    <row r="225" spans="1:15" s="43" customFormat="1" ht="45.75" customHeight="1" x14ac:dyDescent="0.2">
      <c r="A225" s="186"/>
      <c r="B225" s="306" t="s">
        <v>97</v>
      </c>
      <c r="C225" s="24" t="s">
        <v>271</v>
      </c>
      <c r="D225" s="124">
        <v>352.3</v>
      </c>
      <c r="E225" s="29">
        <v>15</v>
      </c>
      <c r="F225" s="70">
        <f t="shared" si="20"/>
        <v>5284.5</v>
      </c>
      <c r="G225" s="26"/>
      <c r="H225" s="26"/>
      <c r="I225" s="42">
        <f t="shared" si="17"/>
        <v>5284.5</v>
      </c>
      <c r="J225" s="56">
        <v>467.44</v>
      </c>
      <c r="K225" s="62">
        <v>66.34</v>
      </c>
      <c r="L225" s="62">
        <f>+F225*1%</f>
        <v>52.844999999999999</v>
      </c>
      <c r="M225" s="56"/>
      <c r="N225" s="56">
        <f t="shared" si="18"/>
        <v>586.625</v>
      </c>
      <c r="O225" s="49">
        <f t="shared" si="19"/>
        <v>4697.875</v>
      </c>
    </row>
    <row r="226" spans="1:15" s="43" customFormat="1" ht="45.75" customHeight="1" x14ac:dyDescent="0.2">
      <c r="A226" s="186"/>
      <c r="B226" s="304" t="s">
        <v>58</v>
      </c>
      <c r="C226" s="24" t="s">
        <v>272</v>
      </c>
      <c r="D226" s="124">
        <v>206</v>
      </c>
      <c r="E226" s="29">
        <v>15</v>
      </c>
      <c r="F226" s="70">
        <f t="shared" si="20"/>
        <v>3090</v>
      </c>
      <c r="G226" s="26"/>
      <c r="H226" s="26"/>
      <c r="I226" s="42">
        <f t="shared" si="17"/>
        <v>3090</v>
      </c>
      <c r="J226" s="56">
        <v>75.900000000000006</v>
      </c>
      <c r="K226" s="62">
        <v>56.75</v>
      </c>
      <c r="L226" s="62"/>
      <c r="M226" s="56"/>
      <c r="N226" s="56">
        <f t="shared" si="18"/>
        <v>132.65</v>
      </c>
      <c r="O226" s="49">
        <f t="shared" si="19"/>
        <v>2957.35</v>
      </c>
    </row>
    <row r="227" spans="1:15" s="43" customFormat="1" ht="45.75" customHeight="1" x14ac:dyDescent="0.2">
      <c r="A227" s="186"/>
      <c r="B227" s="304"/>
      <c r="C227" s="24" t="s">
        <v>54</v>
      </c>
      <c r="D227" s="124">
        <v>206</v>
      </c>
      <c r="E227" s="29"/>
      <c r="F227" s="70">
        <f t="shared" si="20"/>
        <v>0</v>
      </c>
      <c r="G227" s="26"/>
      <c r="H227" s="26"/>
      <c r="I227" s="42">
        <f t="shared" si="17"/>
        <v>0</v>
      </c>
      <c r="J227" s="56"/>
      <c r="K227" s="62"/>
      <c r="L227" s="62"/>
      <c r="M227" s="56"/>
      <c r="N227" s="56">
        <f t="shared" si="18"/>
        <v>0</v>
      </c>
      <c r="O227" s="49">
        <f t="shared" si="19"/>
        <v>0</v>
      </c>
    </row>
    <row r="228" spans="1:15" s="43" customFormat="1" ht="45.75" customHeight="1" x14ac:dyDescent="0.2">
      <c r="A228" s="186"/>
      <c r="B228" s="306" t="s">
        <v>432</v>
      </c>
      <c r="C228" s="24" t="s">
        <v>54</v>
      </c>
      <c r="D228" s="124">
        <v>161.69999999999999</v>
      </c>
      <c r="E228" s="29"/>
      <c r="F228" s="70">
        <f t="shared" si="20"/>
        <v>0</v>
      </c>
      <c r="G228" s="26"/>
      <c r="H228" s="26"/>
      <c r="I228" s="42">
        <f t="shared" si="17"/>
        <v>0</v>
      </c>
      <c r="J228" s="56"/>
      <c r="K228" s="62"/>
      <c r="L228" s="62"/>
      <c r="M228" s="56"/>
      <c r="N228" s="56">
        <f t="shared" si="18"/>
        <v>0</v>
      </c>
      <c r="O228" s="49">
        <f t="shared" si="19"/>
        <v>0</v>
      </c>
    </row>
    <row r="229" spans="1:15" s="43" customFormat="1" ht="45.75" customHeight="1" x14ac:dyDescent="0.2">
      <c r="A229" s="186"/>
      <c r="B229" s="249" t="s">
        <v>433</v>
      </c>
      <c r="C229" s="24" t="s">
        <v>180</v>
      </c>
      <c r="D229" s="124">
        <v>256.8</v>
      </c>
      <c r="E229" s="29">
        <v>15</v>
      </c>
      <c r="F229" s="70">
        <f t="shared" si="20"/>
        <v>3852</v>
      </c>
      <c r="G229" s="26"/>
      <c r="H229" s="26"/>
      <c r="I229" s="42">
        <f t="shared" si="17"/>
        <v>3852</v>
      </c>
      <c r="J229" s="56">
        <v>282.68</v>
      </c>
      <c r="K229" s="62">
        <v>56.75</v>
      </c>
      <c r="L229" s="62"/>
      <c r="M229" s="56"/>
      <c r="N229" s="56">
        <f t="shared" si="18"/>
        <v>339.43</v>
      </c>
      <c r="O229" s="49">
        <f t="shared" si="19"/>
        <v>3512.57</v>
      </c>
    </row>
    <row r="230" spans="1:15" s="43" customFormat="1" ht="45.75" customHeight="1" x14ac:dyDescent="0.2">
      <c r="A230" s="186"/>
      <c r="B230" s="306" t="s">
        <v>127</v>
      </c>
      <c r="C230" s="24" t="s">
        <v>54</v>
      </c>
      <c r="D230" s="124"/>
      <c r="E230" s="29">
        <v>15</v>
      </c>
      <c r="F230" s="70">
        <f t="shared" si="20"/>
        <v>0</v>
      </c>
      <c r="G230" s="26"/>
      <c r="H230" s="26"/>
      <c r="I230" s="42">
        <f t="shared" si="17"/>
        <v>0</v>
      </c>
      <c r="J230" s="56"/>
      <c r="K230" s="62"/>
      <c r="L230" s="62"/>
      <c r="M230" s="56"/>
      <c r="N230" s="56">
        <f t="shared" si="18"/>
        <v>0</v>
      </c>
      <c r="O230" s="49">
        <f t="shared" si="19"/>
        <v>0</v>
      </c>
    </row>
    <row r="231" spans="1:15" s="43" customFormat="1" ht="45.75" customHeight="1" x14ac:dyDescent="0.2">
      <c r="A231" s="186"/>
      <c r="B231" s="306" t="s">
        <v>434</v>
      </c>
      <c r="C231" s="24" t="s">
        <v>273</v>
      </c>
      <c r="D231" s="124">
        <v>233.4</v>
      </c>
      <c r="E231" s="29">
        <v>15</v>
      </c>
      <c r="F231" s="70">
        <f t="shared" si="20"/>
        <v>3501</v>
      </c>
      <c r="G231" s="26"/>
      <c r="H231" s="26"/>
      <c r="I231" s="42">
        <f t="shared" si="17"/>
        <v>3501</v>
      </c>
      <c r="J231" s="56">
        <v>120.62</v>
      </c>
      <c r="K231" s="62">
        <v>56.75</v>
      </c>
      <c r="L231" s="62">
        <f>+F231*1%</f>
        <v>35.01</v>
      </c>
      <c r="M231" s="56"/>
      <c r="N231" s="56">
        <f t="shared" si="18"/>
        <v>212.38</v>
      </c>
      <c r="O231" s="49">
        <f t="shared" si="19"/>
        <v>3288.62</v>
      </c>
    </row>
    <row r="232" spans="1:15" s="43" customFormat="1" ht="45.75" customHeight="1" x14ac:dyDescent="0.2">
      <c r="A232" s="186"/>
      <c r="B232" s="304" t="s">
        <v>435</v>
      </c>
      <c r="C232" s="24" t="s">
        <v>545</v>
      </c>
      <c r="D232" s="124">
        <v>304.39999999999998</v>
      </c>
      <c r="E232" s="29">
        <v>15</v>
      </c>
      <c r="F232" s="70">
        <f t="shared" si="20"/>
        <v>4566</v>
      </c>
      <c r="G232" s="26"/>
      <c r="H232" s="26"/>
      <c r="I232" s="42">
        <f t="shared" si="17"/>
        <v>4566</v>
      </c>
      <c r="J232" s="56">
        <v>361.59</v>
      </c>
      <c r="K232" s="62">
        <v>56.75</v>
      </c>
      <c r="L232" s="62">
        <v>45.66</v>
      </c>
      <c r="M232" s="56"/>
      <c r="N232" s="56">
        <f t="shared" si="18"/>
        <v>464</v>
      </c>
      <c r="O232" s="49">
        <f t="shared" si="19"/>
        <v>4102</v>
      </c>
    </row>
    <row r="233" spans="1:15" s="43" customFormat="1" ht="45.75" customHeight="1" x14ac:dyDescent="0.2">
      <c r="A233" s="186"/>
      <c r="B233" s="304"/>
      <c r="C233" s="95" t="s">
        <v>319</v>
      </c>
      <c r="D233" s="124">
        <v>304.39999999999998</v>
      </c>
      <c r="E233" s="29">
        <v>15</v>
      </c>
      <c r="F233" s="70">
        <f t="shared" si="20"/>
        <v>4566</v>
      </c>
      <c r="G233" s="26"/>
      <c r="H233" s="26"/>
      <c r="I233" s="42">
        <f t="shared" si="17"/>
        <v>4566</v>
      </c>
      <c r="J233" s="56">
        <v>361.59</v>
      </c>
      <c r="K233" s="62">
        <v>56.75</v>
      </c>
      <c r="L233" s="62">
        <f>+F233*1%</f>
        <v>45.660000000000004</v>
      </c>
      <c r="M233" s="56"/>
      <c r="N233" s="56">
        <f t="shared" si="18"/>
        <v>464</v>
      </c>
      <c r="O233" s="49">
        <f t="shared" si="19"/>
        <v>4102</v>
      </c>
    </row>
    <row r="234" spans="1:15" s="43" customFormat="1" ht="45.75" customHeight="1" x14ac:dyDescent="0.2">
      <c r="A234" s="186"/>
      <c r="B234" s="249" t="s">
        <v>436</v>
      </c>
      <c r="C234" s="24" t="s">
        <v>275</v>
      </c>
      <c r="D234" s="124">
        <v>272.89999999999998</v>
      </c>
      <c r="E234" s="29">
        <v>15</v>
      </c>
      <c r="F234" s="70">
        <f t="shared" si="20"/>
        <v>4093.4999999999995</v>
      </c>
      <c r="G234" s="26"/>
      <c r="H234" s="26"/>
      <c r="I234" s="42">
        <f t="shared" si="17"/>
        <v>4093.4999999999995</v>
      </c>
      <c r="J234" s="56">
        <v>310.19</v>
      </c>
      <c r="K234" s="62"/>
      <c r="L234" s="62">
        <f>+F234*1%</f>
        <v>40.934999999999995</v>
      </c>
      <c r="M234" s="56"/>
      <c r="N234" s="56">
        <f t="shared" si="18"/>
        <v>351.125</v>
      </c>
      <c r="O234" s="49">
        <f t="shared" si="19"/>
        <v>3742.3749999999995</v>
      </c>
    </row>
    <row r="235" spans="1:15" s="43" customFormat="1" ht="45.75" customHeight="1" x14ac:dyDescent="0.2">
      <c r="A235" s="186"/>
      <c r="B235" s="249" t="s">
        <v>437</v>
      </c>
      <c r="C235" s="24" t="s">
        <v>276</v>
      </c>
      <c r="D235" s="124">
        <v>237.6</v>
      </c>
      <c r="E235" s="29">
        <v>15</v>
      </c>
      <c r="F235" s="70">
        <f>+D235*E235</f>
        <v>3564</v>
      </c>
      <c r="G235" s="26"/>
      <c r="H235" s="26"/>
      <c r="I235" s="42">
        <f t="shared" si="17"/>
        <v>3564</v>
      </c>
      <c r="J235" s="56">
        <v>145.19999999999999</v>
      </c>
      <c r="K235" s="62">
        <v>58.15</v>
      </c>
      <c r="L235" s="62">
        <f>+F235*1%</f>
        <v>35.64</v>
      </c>
      <c r="M235" s="56"/>
      <c r="N235" s="56">
        <f t="shared" si="18"/>
        <v>238.99</v>
      </c>
      <c r="O235" s="49">
        <f t="shared" si="19"/>
        <v>3325.01</v>
      </c>
    </row>
    <row r="236" spans="1:15" s="43" customFormat="1" ht="45.75" customHeight="1" x14ac:dyDescent="0.2">
      <c r="A236" s="186"/>
      <c r="B236" s="250" t="s">
        <v>438</v>
      </c>
      <c r="C236" s="24" t="s">
        <v>280</v>
      </c>
      <c r="D236" s="124">
        <v>233.4</v>
      </c>
      <c r="E236" s="29">
        <v>15</v>
      </c>
      <c r="F236" s="70">
        <f>+D236*E236</f>
        <v>3501</v>
      </c>
      <c r="G236" s="26"/>
      <c r="H236" s="26"/>
      <c r="I236" s="42">
        <f t="shared" si="17"/>
        <v>3501</v>
      </c>
      <c r="J236" s="56">
        <v>105.93</v>
      </c>
      <c r="K236" s="62">
        <v>56.75</v>
      </c>
      <c r="L236" s="62">
        <f>+F236*1%</f>
        <v>35.01</v>
      </c>
      <c r="M236" s="56"/>
      <c r="N236" s="56">
        <f t="shared" si="18"/>
        <v>197.69</v>
      </c>
      <c r="O236" s="49">
        <f t="shared" si="19"/>
        <v>3303.31</v>
      </c>
    </row>
    <row r="237" spans="1:15" s="43" customFormat="1" ht="45.75" customHeight="1" x14ac:dyDescent="0.2">
      <c r="A237" s="186"/>
      <c r="B237" s="250"/>
      <c r="C237" s="24" t="s">
        <v>281</v>
      </c>
      <c r="D237" s="124">
        <v>233.4</v>
      </c>
      <c r="E237" s="29">
        <v>15</v>
      </c>
      <c r="F237" s="70">
        <f>+D237*E237</f>
        <v>3501</v>
      </c>
      <c r="G237" s="26"/>
      <c r="H237" s="26"/>
      <c r="I237" s="42">
        <f t="shared" si="17"/>
        <v>3501</v>
      </c>
      <c r="J237" s="56">
        <v>120.62</v>
      </c>
      <c r="K237" s="62">
        <v>58.15</v>
      </c>
      <c r="L237" s="62">
        <f>+F237*1%</f>
        <v>35.01</v>
      </c>
      <c r="M237" s="56"/>
      <c r="N237" s="56">
        <f t="shared" si="18"/>
        <v>213.78</v>
      </c>
      <c r="O237" s="49">
        <f t="shared" si="19"/>
        <v>3287.22</v>
      </c>
    </row>
    <row r="238" spans="1:15" s="43" customFormat="1" ht="45.75" customHeight="1" x14ac:dyDescent="0.2">
      <c r="A238" s="186" t="s">
        <v>81</v>
      </c>
      <c r="B238" s="249" t="s">
        <v>439</v>
      </c>
      <c r="C238" s="24" t="s">
        <v>277</v>
      </c>
      <c r="D238" s="124">
        <v>224.4</v>
      </c>
      <c r="E238" s="29">
        <v>15</v>
      </c>
      <c r="F238" s="70">
        <f t="shared" si="20"/>
        <v>3366</v>
      </c>
      <c r="G238" s="26"/>
      <c r="H238" s="26"/>
      <c r="I238" s="42">
        <f t="shared" si="17"/>
        <v>3366</v>
      </c>
      <c r="J238" s="56">
        <v>105.93</v>
      </c>
      <c r="K238" s="62">
        <v>56.75</v>
      </c>
      <c r="L238" s="62"/>
      <c r="M238" s="56"/>
      <c r="N238" s="56">
        <f t="shared" si="18"/>
        <v>162.68</v>
      </c>
      <c r="O238" s="49">
        <f t="shared" si="19"/>
        <v>3203.32</v>
      </c>
    </row>
    <row r="239" spans="1:15" s="43" customFormat="1" ht="45.75" customHeight="1" x14ac:dyDescent="0.2">
      <c r="A239" s="186"/>
      <c r="B239" s="314" t="s">
        <v>440</v>
      </c>
      <c r="C239" s="95" t="s">
        <v>282</v>
      </c>
      <c r="D239" s="124">
        <v>221.2</v>
      </c>
      <c r="E239" s="29">
        <v>15</v>
      </c>
      <c r="F239" s="70">
        <f>+D239*E239</f>
        <v>3318</v>
      </c>
      <c r="G239" s="26"/>
      <c r="H239" s="26"/>
      <c r="I239" s="42">
        <f t="shared" si="17"/>
        <v>3318</v>
      </c>
      <c r="J239" s="61">
        <v>100.71</v>
      </c>
      <c r="K239" s="62">
        <v>56.75</v>
      </c>
      <c r="L239" s="62"/>
      <c r="M239" s="56"/>
      <c r="N239" s="56">
        <f t="shared" si="18"/>
        <v>157.45999999999998</v>
      </c>
      <c r="O239" s="49">
        <f t="shared" si="19"/>
        <v>3160.54</v>
      </c>
    </row>
    <row r="240" spans="1:15" s="43" customFormat="1" ht="45.75" customHeight="1" x14ac:dyDescent="0.2">
      <c r="A240" s="186"/>
      <c r="B240" s="250" t="s">
        <v>441</v>
      </c>
      <c r="C240" s="24" t="s">
        <v>278</v>
      </c>
      <c r="D240" s="124">
        <v>211.5</v>
      </c>
      <c r="E240" s="29">
        <v>15</v>
      </c>
      <c r="F240" s="70">
        <f t="shared" si="20"/>
        <v>3172.5</v>
      </c>
      <c r="G240" s="26"/>
      <c r="H240" s="26"/>
      <c r="I240" s="42">
        <f t="shared" si="17"/>
        <v>3172.5</v>
      </c>
      <c r="J240" s="56">
        <v>84.88</v>
      </c>
      <c r="K240" s="62"/>
      <c r="L240" s="62"/>
      <c r="M240" s="56"/>
      <c r="N240" s="56">
        <f t="shared" si="18"/>
        <v>84.88</v>
      </c>
      <c r="O240" s="49">
        <f t="shared" si="19"/>
        <v>3087.62</v>
      </c>
    </row>
    <row r="241" spans="1:15" s="43" customFormat="1" ht="45.75" customHeight="1" x14ac:dyDescent="0.2">
      <c r="A241" s="186"/>
      <c r="B241" s="250"/>
      <c r="C241" s="24" t="s">
        <v>279</v>
      </c>
      <c r="D241" s="124">
        <v>211.5</v>
      </c>
      <c r="E241" s="29">
        <v>15</v>
      </c>
      <c r="F241" s="70">
        <f t="shared" si="20"/>
        <v>3172.5</v>
      </c>
      <c r="G241" s="26"/>
      <c r="H241" s="26"/>
      <c r="I241" s="42">
        <f t="shared" si="17"/>
        <v>3172.5</v>
      </c>
      <c r="J241" s="56">
        <v>84.88</v>
      </c>
      <c r="K241" s="62"/>
      <c r="L241" s="62"/>
      <c r="M241" s="56"/>
      <c r="N241" s="56">
        <f t="shared" si="18"/>
        <v>84.88</v>
      </c>
      <c r="O241" s="49">
        <f t="shared" si="19"/>
        <v>3087.62</v>
      </c>
    </row>
    <row r="242" spans="1:15" s="43" customFormat="1" ht="45.75" customHeight="1" x14ac:dyDescent="0.2">
      <c r="A242" s="186"/>
      <c r="B242" s="250"/>
      <c r="C242" s="24" t="s">
        <v>285</v>
      </c>
      <c r="D242" s="124">
        <v>211.5</v>
      </c>
      <c r="E242" s="29">
        <v>15</v>
      </c>
      <c r="F242" s="70">
        <f t="shared" si="20"/>
        <v>3172.5</v>
      </c>
      <c r="G242" s="26"/>
      <c r="H242" s="26"/>
      <c r="I242" s="42">
        <f t="shared" si="17"/>
        <v>3172.5</v>
      </c>
      <c r="J242" s="56">
        <v>84.88</v>
      </c>
      <c r="K242" s="62"/>
      <c r="L242" s="62"/>
      <c r="M242" s="56"/>
      <c r="N242" s="56">
        <f t="shared" si="18"/>
        <v>84.88</v>
      </c>
      <c r="O242" s="49">
        <f t="shared" si="19"/>
        <v>3087.62</v>
      </c>
    </row>
    <row r="243" spans="1:15" s="43" customFormat="1" ht="45.75" customHeight="1" x14ac:dyDescent="0.2">
      <c r="A243" s="186"/>
      <c r="B243" s="249" t="s">
        <v>442</v>
      </c>
      <c r="C243" s="24" t="s">
        <v>283</v>
      </c>
      <c r="D243" s="124">
        <v>177.1</v>
      </c>
      <c r="E243" s="29">
        <v>15</v>
      </c>
      <c r="F243" s="70">
        <f t="shared" si="20"/>
        <v>2656.5</v>
      </c>
      <c r="G243" s="26"/>
      <c r="H243" s="26"/>
      <c r="I243" s="42">
        <f t="shared" si="17"/>
        <v>2656.5</v>
      </c>
      <c r="J243" s="56">
        <v>10.39</v>
      </c>
      <c r="K243" s="62"/>
      <c r="L243" s="62"/>
      <c r="M243" s="56"/>
      <c r="N243" s="56">
        <f t="shared" si="18"/>
        <v>10.39</v>
      </c>
      <c r="O243" s="49">
        <f t="shared" si="19"/>
        <v>2646.11</v>
      </c>
    </row>
    <row r="244" spans="1:15" s="43" customFormat="1" ht="45.75" customHeight="1" x14ac:dyDescent="0.2">
      <c r="A244" s="188"/>
      <c r="B244" s="249" t="s">
        <v>443</v>
      </c>
      <c r="C244" s="24" t="s">
        <v>284</v>
      </c>
      <c r="D244" s="124">
        <v>161.80000000000001</v>
      </c>
      <c r="E244" s="29">
        <v>15</v>
      </c>
      <c r="F244" s="70">
        <f>+D244*E244</f>
        <v>2427</v>
      </c>
      <c r="G244" s="26">
        <v>19.22</v>
      </c>
      <c r="H244" s="26"/>
      <c r="I244" s="42">
        <f t="shared" si="17"/>
        <v>2446.2199999999998</v>
      </c>
      <c r="J244" s="56"/>
      <c r="K244" s="62"/>
      <c r="L244" s="62">
        <f>+F244*1%</f>
        <v>24.27</v>
      </c>
      <c r="M244" s="56"/>
      <c r="N244" s="56">
        <f t="shared" si="18"/>
        <v>24.27</v>
      </c>
      <c r="O244" s="49">
        <f t="shared" si="19"/>
        <v>2421.9499999999998</v>
      </c>
    </row>
    <row r="245" spans="1:15" s="43" customFormat="1" ht="45.75" customHeight="1" x14ac:dyDescent="0.2">
      <c r="A245" s="185" t="s">
        <v>444</v>
      </c>
      <c r="B245" s="249" t="s">
        <v>633</v>
      </c>
      <c r="C245" s="24" t="s">
        <v>632</v>
      </c>
      <c r="D245" s="124">
        <v>853.03</v>
      </c>
      <c r="E245" s="29">
        <v>15</v>
      </c>
      <c r="F245" s="70">
        <f t="shared" si="20"/>
        <v>12795.449999999999</v>
      </c>
      <c r="G245" s="29"/>
      <c r="H245" s="29"/>
      <c r="I245" s="42">
        <f t="shared" si="17"/>
        <v>12795.449999999999</v>
      </c>
      <c r="J245" s="56">
        <v>2022.05</v>
      </c>
      <c r="K245" s="62"/>
      <c r="L245" s="101"/>
      <c r="M245" s="56"/>
      <c r="N245" s="56">
        <f t="shared" si="18"/>
        <v>2022.05</v>
      </c>
      <c r="O245" s="49">
        <f t="shared" si="19"/>
        <v>10773.4</v>
      </c>
    </row>
    <row r="246" spans="1:15" s="43" customFormat="1" ht="45.75" customHeight="1" x14ac:dyDescent="0.2">
      <c r="A246" s="186"/>
      <c r="B246" s="306" t="s">
        <v>445</v>
      </c>
      <c r="C246" s="24" t="s">
        <v>286</v>
      </c>
      <c r="D246" s="124">
        <v>641.9</v>
      </c>
      <c r="E246" s="29">
        <v>15</v>
      </c>
      <c r="F246" s="70">
        <f t="shared" si="20"/>
        <v>9628.5</v>
      </c>
      <c r="G246" s="29"/>
      <c r="H246" s="29"/>
      <c r="I246" s="42">
        <f t="shared" si="17"/>
        <v>9628.5</v>
      </c>
      <c r="J246" s="56">
        <v>1345.55</v>
      </c>
      <c r="K246" s="62">
        <v>56.75</v>
      </c>
      <c r="L246" s="62">
        <f>+F246*1%</f>
        <v>96.284999999999997</v>
      </c>
      <c r="M246" s="56"/>
      <c r="N246" s="56">
        <f t="shared" si="18"/>
        <v>1498.585</v>
      </c>
      <c r="O246" s="49">
        <f t="shared" si="19"/>
        <v>8129.915</v>
      </c>
    </row>
    <row r="247" spans="1:15" s="43" customFormat="1" ht="45.75" customHeight="1" x14ac:dyDescent="0.2">
      <c r="A247" s="186"/>
      <c r="B247" s="306" t="s">
        <v>98</v>
      </c>
      <c r="C247" s="24" t="s">
        <v>54</v>
      </c>
      <c r="D247" s="124">
        <v>454.6</v>
      </c>
      <c r="E247" s="29"/>
      <c r="F247" s="70">
        <f t="shared" si="20"/>
        <v>0</v>
      </c>
      <c r="G247" s="29"/>
      <c r="H247" s="29"/>
      <c r="I247" s="42">
        <f t="shared" si="17"/>
        <v>0</v>
      </c>
      <c r="J247" s="56"/>
      <c r="K247" s="62"/>
      <c r="L247" s="62"/>
      <c r="M247" s="56"/>
      <c r="N247" s="56">
        <f t="shared" si="18"/>
        <v>0</v>
      </c>
      <c r="O247" s="49">
        <f t="shared" si="19"/>
        <v>0</v>
      </c>
    </row>
    <row r="248" spans="1:15" s="43" customFormat="1" ht="45.75" customHeight="1" x14ac:dyDescent="0.2">
      <c r="A248" s="186"/>
      <c r="B248" s="306" t="s">
        <v>446</v>
      </c>
      <c r="C248" s="24" t="s">
        <v>287</v>
      </c>
      <c r="D248" s="124">
        <v>453.5</v>
      </c>
      <c r="E248" s="29">
        <v>15</v>
      </c>
      <c r="F248" s="70">
        <f t="shared" si="20"/>
        <v>6802.5</v>
      </c>
      <c r="G248" s="29"/>
      <c r="H248" s="29"/>
      <c r="I248" s="42">
        <f t="shared" si="17"/>
        <v>6802.5</v>
      </c>
      <c r="J248" s="56">
        <v>741.91</v>
      </c>
      <c r="K248" s="62">
        <v>75.25</v>
      </c>
      <c r="L248" s="62">
        <f>+F248*1%</f>
        <v>68.025000000000006</v>
      </c>
      <c r="M248" s="56"/>
      <c r="N248" s="56">
        <f t="shared" si="18"/>
        <v>885.18499999999995</v>
      </c>
      <c r="O248" s="49">
        <f t="shared" si="19"/>
        <v>5917.3150000000005</v>
      </c>
    </row>
    <row r="249" spans="1:15" s="43" customFormat="1" ht="45.75" customHeight="1" x14ac:dyDescent="0.2">
      <c r="A249" s="186"/>
      <c r="B249" s="306" t="s">
        <v>112</v>
      </c>
      <c r="C249" s="95" t="s">
        <v>54</v>
      </c>
      <c r="D249" s="124">
        <v>424</v>
      </c>
      <c r="E249" s="29"/>
      <c r="F249" s="70">
        <f t="shared" si="20"/>
        <v>0</v>
      </c>
      <c r="G249" s="29"/>
      <c r="H249" s="29"/>
      <c r="I249" s="42">
        <f t="shared" si="17"/>
        <v>0</v>
      </c>
      <c r="J249" s="56"/>
      <c r="K249" s="62"/>
      <c r="L249" s="62"/>
      <c r="M249" s="56"/>
      <c r="N249" s="56">
        <f t="shared" si="18"/>
        <v>0</v>
      </c>
      <c r="O249" s="49">
        <f t="shared" si="19"/>
        <v>0</v>
      </c>
    </row>
    <row r="250" spans="1:15" s="43" customFormat="1" ht="45.75" customHeight="1" x14ac:dyDescent="0.2">
      <c r="A250" s="186"/>
      <c r="B250" s="315" t="s">
        <v>111</v>
      </c>
      <c r="C250" s="24" t="s">
        <v>54</v>
      </c>
      <c r="D250" s="124">
        <v>400</v>
      </c>
      <c r="E250" s="29"/>
      <c r="F250" s="70">
        <f t="shared" si="20"/>
        <v>0</v>
      </c>
      <c r="G250" s="29"/>
      <c r="H250" s="128"/>
      <c r="I250" s="42">
        <f t="shared" si="17"/>
        <v>0</v>
      </c>
      <c r="J250" s="56"/>
      <c r="K250" s="62"/>
      <c r="L250" s="62"/>
      <c r="M250" s="56"/>
      <c r="N250" s="56">
        <f t="shared" si="18"/>
        <v>0</v>
      </c>
      <c r="O250" s="49">
        <f t="shared" si="19"/>
        <v>0</v>
      </c>
    </row>
    <row r="251" spans="1:15" s="43" customFormat="1" ht="45.75" customHeight="1" x14ac:dyDescent="0.2">
      <c r="A251" s="186"/>
      <c r="B251" s="306" t="s">
        <v>447</v>
      </c>
      <c r="C251" s="24" t="s">
        <v>288</v>
      </c>
      <c r="D251" s="124">
        <v>195.4</v>
      </c>
      <c r="E251" s="29">
        <v>15</v>
      </c>
      <c r="F251" s="70">
        <f t="shared" si="20"/>
        <v>2931</v>
      </c>
      <c r="G251" s="26"/>
      <c r="H251" s="26"/>
      <c r="I251" s="42">
        <f t="shared" si="17"/>
        <v>2931</v>
      </c>
      <c r="J251" s="56">
        <v>38.33</v>
      </c>
      <c r="K251" s="62">
        <v>56.75</v>
      </c>
      <c r="L251" s="62">
        <f>+F251*1%</f>
        <v>29.310000000000002</v>
      </c>
      <c r="M251" s="56"/>
      <c r="N251" s="56">
        <f t="shared" si="18"/>
        <v>124.39</v>
      </c>
      <c r="O251" s="49">
        <f t="shared" si="19"/>
        <v>2806.61</v>
      </c>
    </row>
    <row r="252" spans="1:15" s="43" customFormat="1" ht="45.75" customHeight="1" x14ac:dyDescent="0.2">
      <c r="A252" s="186"/>
      <c r="B252" s="306" t="s">
        <v>99</v>
      </c>
      <c r="C252" s="24" t="s">
        <v>289</v>
      </c>
      <c r="D252" s="124">
        <v>428.5</v>
      </c>
      <c r="E252" s="29">
        <v>15</v>
      </c>
      <c r="F252" s="70">
        <f t="shared" si="20"/>
        <v>6427.5</v>
      </c>
      <c r="G252" s="26"/>
      <c r="H252" s="26"/>
      <c r="I252" s="42">
        <f t="shared" si="17"/>
        <v>6427.5</v>
      </c>
      <c r="J252" s="56">
        <v>667.84</v>
      </c>
      <c r="K252" s="62">
        <v>56.75</v>
      </c>
      <c r="L252" s="62">
        <f>+F252*1%</f>
        <v>64.275000000000006</v>
      </c>
      <c r="M252" s="56"/>
      <c r="N252" s="56">
        <f t="shared" si="18"/>
        <v>788.86500000000001</v>
      </c>
      <c r="O252" s="49">
        <f t="shared" si="19"/>
        <v>5638.6350000000002</v>
      </c>
    </row>
    <row r="253" spans="1:15" s="43" customFormat="1" ht="45.75" customHeight="1" x14ac:dyDescent="0.2">
      <c r="A253" s="186"/>
      <c r="B253" s="307" t="s">
        <v>100</v>
      </c>
      <c r="C253" s="95" t="s">
        <v>634</v>
      </c>
      <c r="D253" s="124">
        <v>238.7</v>
      </c>
      <c r="E253" s="29">
        <v>15</v>
      </c>
      <c r="F253" s="70">
        <f t="shared" si="20"/>
        <v>3580.5</v>
      </c>
      <c r="G253" s="26"/>
      <c r="H253" s="26"/>
      <c r="I253" s="42">
        <f t="shared" si="17"/>
        <v>3580.5</v>
      </c>
      <c r="J253" s="56">
        <v>254.3</v>
      </c>
      <c r="K253" s="62"/>
      <c r="L253" s="62"/>
      <c r="M253" s="56"/>
      <c r="N253" s="56">
        <f t="shared" si="18"/>
        <v>254.3</v>
      </c>
      <c r="O253" s="49">
        <f t="shared" si="19"/>
        <v>3326.2</v>
      </c>
    </row>
    <row r="254" spans="1:15" s="43" customFormat="1" ht="45.75" customHeight="1" x14ac:dyDescent="0.2">
      <c r="A254" s="186"/>
      <c r="B254" s="306" t="s">
        <v>448</v>
      </c>
      <c r="C254" s="24" t="s">
        <v>290</v>
      </c>
      <c r="D254" s="124">
        <v>409.76</v>
      </c>
      <c r="E254" s="29">
        <v>15</v>
      </c>
      <c r="F254" s="70">
        <f t="shared" si="20"/>
        <v>6146.4</v>
      </c>
      <c r="G254" s="26"/>
      <c r="H254" s="26"/>
      <c r="I254" s="42">
        <f t="shared" si="17"/>
        <v>6146.4</v>
      </c>
      <c r="J254" s="56">
        <v>617.30999999999995</v>
      </c>
      <c r="K254" s="62">
        <v>75.97</v>
      </c>
      <c r="L254" s="62">
        <f>+F254*1%</f>
        <v>61.463999999999999</v>
      </c>
      <c r="M254" s="56"/>
      <c r="N254" s="56">
        <f t="shared" si="18"/>
        <v>754.74399999999991</v>
      </c>
      <c r="O254" s="49">
        <f t="shared" si="19"/>
        <v>5391.6559999999999</v>
      </c>
    </row>
    <row r="255" spans="1:15" s="43" customFormat="1" ht="45.75" customHeight="1" x14ac:dyDescent="0.2">
      <c r="A255" s="186" t="s">
        <v>444</v>
      </c>
      <c r="B255" s="307" t="s">
        <v>449</v>
      </c>
      <c r="C255" s="24" t="s">
        <v>291</v>
      </c>
      <c r="D255" s="124">
        <v>589.96</v>
      </c>
      <c r="E255" s="29">
        <v>15</v>
      </c>
      <c r="F255" s="70">
        <f t="shared" si="20"/>
        <v>8849.4000000000015</v>
      </c>
      <c r="G255" s="26"/>
      <c r="H255" s="26"/>
      <c r="I255" s="42">
        <f t="shared" si="17"/>
        <v>8849.4000000000015</v>
      </c>
      <c r="J255" s="56">
        <v>1179.1300000000001</v>
      </c>
      <c r="K255" s="62">
        <v>64.569999999999993</v>
      </c>
      <c r="L255" s="62"/>
      <c r="M255" s="56"/>
      <c r="N255" s="56">
        <f t="shared" si="18"/>
        <v>1243.7</v>
      </c>
      <c r="O255" s="49">
        <f t="shared" si="19"/>
        <v>7605.7000000000016</v>
      </c>
    </row>
    <row r="256" spans="1:15" s="43" customFormat="1" ht="45.75" customHeight="1" x14ac:dyDescent="0.2">
      <c r="A256" s="186"/>
      <c r="B256" s="307" t="s">
        <v>450</v>
      </c>
      <c r="C256" s="24" t="s">
        <v>146</v>
      </c>
      <c r="D256" s="124">
        <v>233.4</v>
      </c>
      <c r="E256" s="29">
        <v>15</v>
      </c>
      <c r="F256" s="70">
        <f>+D256*E256</f>
        <v>3501</v>
      </c>
      <c r="G256" s="26"/>
      <c r="H256" s="26"/>
      <c r="I256" s="42">
        <f t="shared" si="17"/>
        <v>3501</v>
      </c>
      <c r="J256" s="56">
        <v>120.62</v>
      </c>
      <c r="K256" s="62">
        <v>56.75</v>
      </c>
      <c r="L256" s="62">
        <f>+F256*1%</f>
        <v>35.01</v>
      </c>
      <c r="M256" s="56"/>
      <c r="N256" s="56">
        <f t="shared" si="18"/>
        <v>212.38</v>
      </c>
      <c r="O256" s="49">
        <f t="shared" si="19"/>
        <v>3288.62</v>
      </c>
    </row>
    <row r="257" spans="1:16" s="43" customFormat="1" ht="45.75" customHeight="1" x14ac:dyDescent="0.2">
      <c r="A257" s="186"/>
      <c r="B257" s="307" t="s">
        <v>451</v>
      </c>
      <c r="C257" s="24" t="s">
        <v>292</v>
      </c>
      <c r="D257" s="124">
        <v>233.4</v>
      </c>
      <c r="E257" s="29">
        <v>15</v>
      </c>
      <c r="F257" s="70">
        <f t="shared" si="20"/>
        <v>3501</v>
      </c>
      <c r="G257" s="26"/>
      <c r="H257" s="26"/>
      <c r="I257" s="42">
        <f t="shared" si="17"/>
        <v>3501</v>
      </c>
      <c r="J257" s="56">
        <v>120.62</v>
      </c>
      <c r="K257" s="62">
        <v>56.75</v>
      </c>
      <c r="L257" s="62">
        <f>+F257*1%</f>
        <v>35.01</v>
      </c>
      <c r="M257" s="56"/>
      <c r="N257" s="56">
        <f t="shared" si="18"/>
        <v>212.38</v>
      </c>
      <c r="O257" s="49">
        <f t="shared" si="19"/>
        <v>3288.62</v>
      </c>
    </row>
    <row r="258" spans="1:16" s="43" customFormat="1" ht="45.75" customHeight="1" x14ac:dyDescent="0.2">
      <c r="A258" s="188"/>
      <c r="B258" s="307" t="s">
        <v>452</v>
      </c>
      <c r="C258" s="24" t="s">
        <v>293</v>
      </c>
      <c r="D258" s="124">
        <v>233.4</v>
      </c>
      <c r="E258" s="29">
        <v>15</v>
      </c>
      <c r="F258" s="70">
        <f t="shared" si="20"/>
        <v>3501</v>
      </c>
      <c r="G258" s="26"/>
      <c r="H258" s="26"/>
      <c r="I258" s="42">
        <f t="shared" si="17"/>
        <v>3501</v>
      </c>
      <c r="J258" s="56">
        <v>120.62</v>
      </c>
      <c r="K258" s="62">
        <v>56.75</v>
      </c>
      <c r="L258" s="62">
        <f>+F258*1%</f>
        <v>35.01</v>
      </c>
      <c r="M258" s="56"/>
      <c r="N258" s="56">
        <f t="shared" si="18"/>
        <v>212.38</v>
      </c>
      <c r="O258" s="49">
        <f t="shared" si="19"/>
        <v>3288.62</v>
      </c>
    </row>
    <row r="259" spans="1:16" s="43" customFormat="1" ht="45.75" customHeight="1" x14ac:dyDescent="0.2">
      <c r="A259" s="185" t="s">
        <v>102</v>
      </c>
      <c r="B259" s="249" t="s">
        <v>371</v>
      </c>
      <c r="C259" s="24" t="s">
        <v>294</v>
      </c>
      <c r="D259" s="124">
        <v>423</v>
      </c>
      <c r="E259" s="29">
        <v>15</v>
      </c>
      <c r="F259" s="70">
        <f t="shared" si="20"/>
        <v>6345</v>
      </c>
      <c r="G259" s="26"/>
      <c r="H259" s="26"/>
      <c r="I259" s="42">
        <f t="shared" si="17"/>
        <v>6345</v>
      </c>
      <c r="J259" s="56">
        <v>653.05999999999995</v>
      </c>
      <c r="K259" s="62"/>
      <c r="L259" s="62"/>
      <c r="M259" s="56"/>
      <c r="N259" s="56">
        <f t="shared" si="18"/>
        <v>653.05999999999995</v>
      </c>
      <c r="O259" s="49">
        <f t="shared" si="19"/>
        <v>5691.9400000000005</v>
      </c>
    </row>
    <row r="260" spans="1:16" s="43" customFormat="1" ht="45.75" customHeight="1" x14ac:dyDescent="0.2">
      <c r="A260" s="186"/>
      <c r="B260" s="249" t="s">
        <v>453</v>
      </c>
      <c r="C260" s="24" t="s">
        <v>295</v>
      </c>
      <c r="D260" s="124">
        <v>222.3</v>
      </c>
      <c r="E260" s="29">
        <v>15</v>
      </c>
      <c r="F260" s="70">
        <f t="shared" si="20"/>
        <v>3334.5</v>
      </c>
      <c r="G260" s="26"/>
      <c r="H260" s="26"/>
      <c r="I260" s="42">
        <f t="shared" si="17"/>
        <v>3334.5</v>
      </c>
      <c r="J260" s="56">
        <v>102.51</v>
      </c>
      <c r="K260" s="62"/>
      <c r="L260" s="62"/>
      <c r="M260" s="56"/>
      <c r="N260" s="56">
        <f t="shared" si="18"/>
        <v>102.51</v>
      </c>
      <c r="O260" s="49">
        <f t="shared" si="19"/>
        <v>3231.99</v>
      </c>
    </row>
    <row r="261" spans="1:16" s="43" customFormat="1" ht="45.75" customHeight="1" x14ac:dyDescent="0.2">
      <c r="A261" s="186"/>
      <c r="B261" s="306" t="s">
        <v>143</v>
      </c>
      <c r="C261" s="24" t="s">
        <v>54</v>
      </c>
      <c r="D261" s="124">
        <v>358.8</v>
      </c>
      <c r="E261" s="29"/>
      <c r="F261" s="70">
        <f t="shared" si="20"/>
        <v>0</v>
      </c>
      <c r="G261" s="26"/>
      <c r="H261" s="26"/>
      <c r="I261" s="42">
        <f t="shared" si="17"/>
        <v>0</v>
      </c>
      <c r="J261" s="56"/>
      <c r="K261" s="62"/>
      <c r="L261" s="62"/>
      <c r="M261" s="56"/>
      <c r="N261" s="56">
        <f t="shared" si="18"/>
        <v>0</v>
      </c>
      <c r="O261" s="49">
        <f t="shared" si="19"/>
        <v>0</v>
      </c>
    </row>
    <row r="262" spans="1:16" s="43" customFormat="1" ht="45.75" customHeight="1" x14ac:dyDescent="0.2">
      <c r="A262" s="186"/>
      <c r="B262" s="306" t="s">
        <v>103</v>
      </c>
      <c r="C262" s="24" t="s">
        <v>296</v>
      </c>
      <c r="D262" s="124">
        <v>238.7</v>
      </c>
      <c r="E262" s="29">
        <v>15</v>
      </c>
      <c r="F262" s="70">
        <f t="shared" si="20"/>
        <v>3580.5</v>
      </c>
      <c r="G262" s="26"/>
      <c r="H262" s="26"/>
      <c r="I262" s="42">
        <f t="shared" si="17"/>
        <v>3580.5</v>
      </c>
      <c r="J262" s="56">
        <v>146.84</v>
      </c>
      <c r="K262" s="62">
        <v>56.75</v>
      </c>
      <c r="L262" s="62"/>
      <c r="M262" s="56"/>
      <c r="N262" s="56">
        <f t="shared" si="18"/>
        <v>203.59</v>
      </c>
      <c r="O262" s="49">
        <f t="shared" si="19"/>
        <v>3376.91</v>
      </c>
    </row>
    <row r="263" spans="1:16" s="43" customFormat="1" ht="45.75" customHeight="1" x14ac:dyDescent="0.2">
      <c r="A263" s="186"/>
      <c r="B263" s="304" t="s">
        <v>454</v>
      </c>
      <c r="C263" s="24" t="s">
        <v>615</v>
      </c>
      <c r="D263" s="124">
        <v>207.8</v>
      </c>
      <c r="E263" s="29">
        <v>15</v>
      </c>
      <c r="F263" s="70">
        <f t="shared" si="20"/>
        <v>3117</v>
      </c>
      <c r="G263" s="26"/>
      <c r="H263" s="26"/>
      <c r="I263" s="42">
        <f t="shared" si="17"/>
        <v>3117</v>
      </c>
      <c r="J263" s="56">
        <v>78.84</v>
      </c>
      <c r="K263" s="62"/>
      <c r="L263" s="62"/>
      <c r="M263" s="56"/>
      <c r="N263" s="56">
        <f t="shared" si="18"/>
        <v>78.84</v>
      </c>
      <c r="O263" s="49">
        <f t="shared" si="19"/>
        <v>3038.16</v>
      </c>
    </row>
    <row r="264" spans="1:16" s="43" customFormat="1" ht="45.75" customHeight="1" x14ac:dyDescent="0.2">
      <c r="A264" s="186"/>
      <c r="B264" s="304"/>
      <c r="C264" s="24" t="s">
        <v>616</v>
      </c>
      <c r="D264" s="124">
        <v>207.8</v>
      </c>
      <c r="E264" s="29">
        <v>15</v>
      </c>
      <c r="F264" s="70">
        <f t="shared" si="20"/>
        <v>3117</v>
      </c>
      <c r="G264" s="26"/>
      <c r="H264" s="26"/>
      <c r="I264" s="42">
        <f t="shared" si="17"/>
        <v>3117</v>
      </c>
      <c r="J264" s="56">
        <v>78.84</v>
      </c>
      <c r="K264" s="62"/>
      <c r="L264" s="62"/>
      <c r="M264" s="56"/>
      <c r="N264" s="56">
        <f t="shared" si="18"/>
        <v>78.84</v>
      </c>
      <c r="O264" s="49">
        <f t="shared" si="19"/>
        <v>3038.16</v>
      </c>
    </row>
    <row r="265" spans="1:16" s="43" customFormat="1" ht="45.75" customHeight="1" x14ac:dyDescent="0.2">
      <c r="A265" s="186"/>
      <c r="B265" s="304" t="s">
        <v>455</v>
      </c>
      <c r="C265" s="24" t="s">
        <v>635</v>
      </c>
      <c r="D265" s="124">
        <v>207.08</v>
      </c>
      <c r="E265" s="29">
        <v>15</v>
      </c>
      <c r="F265" s="70">
        <f t="shared" si="20"/>
        <v>3106.2000000000003</v>
      </c>
      <c r="G265" s="26"/>
      <c r="H265" s="26"/>
      <c r="I265" s="42">
        <f t="shared" si="17"/>
        <v>3106.2000000000003</v>
      </c>
      <c r="J265" s="56">
        <v>202.8</v>
      </c>
      <c r="K265" s="62"/>
      <c r="L265" s="62"/>
      <c r="M265" s="56"/>
      <c r="N265" s="56">
        <f t="shared" si="18"/>
        <v>202.8</v>
      </c>
      <c r="O265" s="49">
        <f t="shared" si="19"/>
        <v>2903.4</v>
      </c>
    </row>
    <row r="266" spans="1:16" s="43" customFormat="1" ht="45.75" customHeight="1" x14ac:dyDescent="0.2">
      <c r="A266" s="186"/>
      <c r="B266" s="304"/>
      <c r="C266" s="24" t="s">
        <v>297</v>
      </c>
      <c r="D266" s="124">
        <v>207.8</v>
      </c>
      <c r="E266" s="29">
        <v>15</v>
      </c>
      <c r="F266" s="70">
        <f t="shared" si="20"/>
        <v>3117</v>
      </c>
      <c r="G266" s="26"/>
      <c r="H266" s="26"/>
      <c r="I266" s="42">
        <f t="shared" si="17"/>
        <v>3117</v>
      </c>
      <c r="J266" s="56">
        <v>78.84</v>
      </c>
      <c r="K266" s="62"/>
      <c r="L266" s="62"/>
      <c r="M266" s="56"/>
      <c r="N266" s="56">
        <f t="shared" si="18"/>
        <v>78.84</v>
      </c>
      <c r="O266" s="49">
        <f t="shared" si="19"/>
        <v>3038.16</v>
      </c>
    </row>
    <row r="267" spans="1:16" s="43" customFormat="1" ht="45.75" customHeight="1" x14ac:dyDescent="0.2">
      <c r="A267" s="186"/>
      <c r="B267" s="306" t="s">
        <v>456</v>
      </c>
      <c r="C267" s="24" t="s">
        <v>298</v>
      </c>
      <c r="D267" s="124">
        <v>202.9</v>
      </c>
      <c r="E267" s="29">
        <v>15</v>
      </c>
      <c r="F267" s="70">
        <f t="shared" si="20"/>
        <v>3043.5</v>
      </c>
      <c r="G267" s="26"/>
      <c r="H267" s="26"/>
      <c r="I267" s="42">
        <f t="shared" si="17"/>
        <v>3043.5</v>
      </c>
      <c r="J267" s="56">
        <v>50.57</v>
      </c>
      <c r="K267" s="62"/>
      <c r="L267" s="62">
        <f>+F267*1%</f>
        <v>30.435000000000002</v>
      </c>
      <c r="M267" s="56"/>
      <c r="N267" s="56">
        <f t="shared" si="18"/>
        <v>81.004999999999995</v>
      </c>
      <c r="O267" s="49">
        <f t="shared" si="19"/>
        <v>2962.4949999999999</v>
      </c>
    </row>
    <row r="268" spans="1:16" s="43" customFormat="1" ht="45.75" customHeight="1" x14ac:dyDescent="0.2">
      <c r="A268" s="186"/>
      <c r="B268" s="306" t="s">
        <v>104</v>
      </c>
      <c r="C268" s="24" t="s">
        <v>299</v>
      </c>
      <c r="D268" s="124">
        <v>172.9</v>
      </c>
      <c r="E268" s="29">
        <v>15</v>
      </c>
      <c r="F268" s="70">
        <f t="shared" si="20"/>
        <v>2593.5</v>
      </c>
      <c r="G268" s="26">
        <v>8.56</v>
      </c>
      <c r="H268" s="26"/>
      <c r="I268" s="42">
        <f t="shared" si="17"/>
        <v>2602.06</v>
      </c>
      <c r="J268" s="56"/>
      <c r="K268" s="62">
        <v>57.44</v>
      </c>
      <c r="L268" s="62"/>
      <c r="M268" s="56"/>
      <c r="N268" s="56">
        <f t="shared" si="18"/>
        <v>57.44</v>
      </c>
      <c r="O268" s="49">
        <f t="shared" si="19"/>
        <v>2544.62</v>
      </c>
    </row>
    <row r="269" spans="1:16" s="43" customFormat="1" ht="45.75" customHeight="1" x14ac:dyDescent="0.2">
      <c r="A269" s="186"/>
      <c r="B269" s="316" t="s">
        <v>115</v>
      </c>
      <c r="C269" s="176" t="s">
        <v>560</v>
      </c>
      <c r="D269" s="167">
        <v>290.5</v>
      </c>
      <c r="E269" s="168">
        <v>15</v>
      </c>
      <c r="F269" s="169">
        <f t="shared" si="20"/>
        <v>4357.5</v>
      </c>
      <c r="G269" s="170"/>
      <c r="H269" s="170"/>
      <c r="I269" s="171">
        <f t="shared" si="17"/>
        <v>4357.5</v>
      </c>
      <c r="J269" s="172">
        <v>338.91</v>
      </c>
      <c r="K269" s="172"/>
      <c r="L269" s="172"/>
      <c r="M269" s="172"/>
      <c r="N269" s="172">
        <f t="shared" si="18"/>
        <v>338.91</v>
      </c>
      <c r="O269" s="173">
        <f t="shared" si="19"/>
        <v>4018.59</v>
      </c>
      <c r="P269" s="174"/>
    </row>
    <row r="270" spans="1:16" s="43" customFormat="1" ht="45.75" customHeight="1" x14ac:dyDescent="0.2">
      <c r="A270" s="186"/>
      <c r="B270" s="306" t="s">
        <v>457</v>
      </c>
      <c r="C270" s="24" t="s">
        <v>600</v>
      </c>
      <c r="D270" s="124">
        <v>207.8</v>
      </c>
      <c r="E270" s="29">
        <v>15</v>
      </c>
      <c r="F270" s="70">
        <f t="shared" si="20"/>
        <v>3117</v>
      </c>
      <c r="G270" s="26"/>
      <c r="H270" s="26"/>
      <c r="I270" s="42">
        <f t="shared" si="17"/>
        <v>3117</v>
      </c>
      <c r="J270" s="56">
        <v>77.599999999999994</v>
      </c>
      <c r="K270" s="62"/>
      <c r="L270" s="62"/>
      <c r="M270" s="56"/>
      <c r="N270" s="56">
        <f t="shared" si="18"/>
        <v>77.599999999999994</v>
      </c>
      <c r="O270" s="49">
        <f t="shared" si="19"/>
        <v>3039.4</v>
      </c>
    </row>
    <row r="271" spans="1:16" s="43" customFormat="1" ht="45.75" customHeight="1" x14ac:dyDescent="0.2">
      <c r="A271" s="186"/>
      <c r="B271" s="306" t="s">
        <v>105</v>
      </c>
      <c r="C271" s="24" t="s">
        <v>300</v>
      </c>
      <c r="D271" s="124">
        <v>257.7</v>
      </c>
      <c r="E271" s="29">
        <v>15</v>
      </c>
      <c r="F271" s="70">
        <f t="shared" si="20"/>
        <v>3865.5</v>
      </c>
      <c r="G271" s="26"/>
      <c r="H271" s="26"/>
      <c r="I271" s="42">
        <f t="shared" si="17"/>
        <v>3865.5</v>
      </c>
      <c r="J271" s="56">
        <v>285.38</v>
      </c>
      <c r="K271" s="62"/>
      <c r="L271" s="62"/>
      <c r="M271" s="56"/>
      <c r="N271" s="56">
        <f t="shared" si="18"/>
        <v>285.38</v>
      </c>
      <c r="O271" s="49">
        <f t="shared" si="19"/>
        <v>3580.12</v>
      </c>
    </row>
    <row r="272" spans="1:16" s="43" customFormat="1" ht="45.75" customHeight="1" x14ac:dyDescent="0.2">
      <c r="A272" s="192" t="s">
        <v>102</v>
      </c>
      <c r="B272" s="304" t="s">
        <v>458</v>
      </c>
      <c r="C272" s="24" t="s">
        <v>301</v>
      </c>
      <c r="D272" s="124">
        <v>197.5</v>
      </c>
      <c r="E272" s="29">
        <v>15</v>
      </c>
      <c r="F272" s="70">
        <f t="shared" si="20"/>
        <v>2962.5</v>
      </c>
      <c r="G272" s="26"/>
      <c r="H272" s="26"/>
      <c r="I272" s="42">
        <f t="shared" si="17"/>
        <v>2962.5</v>
      </c>
      <c r="J272" s="56">
        <v>41.76</v>
      </c>
      <c r="K272" s="62">
        <v>56.75</v>
      </c>
      <c r="L272" s="62">
        <f>+F272*1%</f>
        <v>29.625</v>
      </c>
      <c r="M272" s="56"/>
      <c r="N272" s="56">
        <f t="shared" si="18"/>
        <v>128.13499999999999</v>
      </c>
      <c r="O272" s="49">
        <f t="shared" si="19"/>
        <v>2834.3649999999998</v>
      </c>
    </row>
    <row r="273" spans="1:15" s="43" customFormat="1" ht="45.75" customHeight="1" x14ac:dyDescent="0.2">
      <c r="A273" s="193"/>
      <c r="B273" s="304"/>
      <c r="C273" s="24" t="s">
        <v>302</v>
      </c>
      <c r="D273" s="124">
        <v>197.5</v>
      </c>
      <c r="E273" s="29">
        <v>15</v>
      </c>
      <c r="F273" s="70">
        <f t="shared" si="20"/>
        <v>2962.5</v>
      </c>
      <c r="G273" s="26"/>
      <c r="H273" s="26"/>
      <c r="I273" s="42">
        <f t="shared" si="17"/>
        <v>2962.5</v>
      </c>
      <c r="J273" s="56">
        <v>41.76</v>
      </c>
      <c r="K273" s="62">
        <v>56.75</v>
      </c>
      <c r="L273" s="62">
        <f>+F273*1%</f>
        <v>29.625</v>
      </c>
      <c r="M273" s="56"/>
      <c r="N273" s="56">
        <f t="shared" si="18"/>
        <v>128.13499999999999</v>
      </c>
      <c r="O273" s="49">
        <f t="shared" si="19"/>
        <v>2834.3649999999998</v>
      </c>
    </row>
    <row r="274" spans="1:15" s="43" customFormat="1" ht="45.75" customHeight="1" x14ac:dyDescent="0.3">
      <c r="A274" s="189" t="s">
        <v>498</v>
      </c>
      <c r="B274" s="189"/>
      <c r="C274" s="189"/>
      <c r="D274" s="189"/>
      <c r="E274" s="189"/>
      <c r="F274" s="96">
        <f t="shared" ref="F274:O274" si="21">SUM(F19:F273)</f>
        <v>910030.15</v>
      </c>
      <c r="G274" s="96">
        <f t="shared" si="21"/>
        <v>1002.58</v>
      </c>
      <c r="H274" s="96">
        <f t="shared" si="21"/>
        <v>0</v>
      </c>
      <c r="I274" s="96">
        <f t="shared" si="21"/>
        <v>911032.72999999975</v>
      </c>
      <c r="J274" s="96">
        <f t="shared" si="21"/>
        <v>61798.19</v>
      </c>
      <c r="K274" s="96">
        <f t="shared" si="21"/>
        <v>6128.8499999999985</v>
      </c>
      <c r="L274" s="96">
        <f t="shared" si="21"/>
        <v>3246.7490000000007</v>
      </c>
      <c r="M274" s="96">
        <f t="shared" si="21"/>
        <v>0</v>
      </c>
      <c r="N274" s="96">
        <f t="shared" si="21"/>
        <v>71173.788999999975</v>
      </c>
      <c r="O274" s="96">
        <f t="shared" si="21"/>
        <v>839858.94099999953</v>
      </c>
    </row>
    <row r="275" spans="1:15" s="43" customFormat="1" ht="45.75" customHeight="1" x14ac:dyDescent="0.2">
      <c r="A275" s="81"/>
      <c r="B275" s="318"/>
      <c r="C275" s="35"/>
      <c r="D275" s="36"/>
      <c r="E275" s="14"/>
      <c r="F275" s="71"/>
      <c r="G275" s="45"/>
      <c r="H275" s="45"/>
      <c r="I275" s="91"/>
      <c r="J275" s="63"/>
      <c r="K275" s="102"/>
      <c r="L275" s="63"/>
      <c r="M275" s="63"/>
      <c r="N275" s="63"/>
      <c r="O275" s="50"/>
    </row>
    <row r="276" spans="1:15" s="43" customFormat="1" ht="45.75" customHeight="1" x14ac:dyDescent="0.2">
      <c r="A276" s="81"/>
      <c r="B276" s="318"/>
      <c r="C276" s="35"/>
      <c r="D276" s="36"/>
      <c r="E276" s="14"/>
      <c r="F276" s="71"/>
      <c r="G276" s="45"/>
      <c r="H276" s="45"/>
      <c r="I276" s="91"/>
      <c r="J276" s="63"/>
      <c r="K276" s="102"/>
      <c r="L276" s="63"/>
      <c r="M276" s="63"/>
      <c r="N276" s="63"/>
      <c r="O276" s="50"/>
    </row>
    <row r="277" spans="1:15" s="43" customFormat="1" ht="45.75" customHeight="1" x14ac:dyDescent="0.2">
      <c r="A277" s="81"/>
      <c r="B277" s="318"/>
      <c r="C277" s="35"/>
      <c r="D277" s="36"/>
      <c r="E277" s="14"/>
      <c r="F277" s="71"/>
      <c r="G277" s="45"/>
      <c r="H277" s="45"/>
      <c r="I277" s="91"/>
      <c r="J277" s="63"/>
      <c r="K277" s="102"/>
      <c r="L277" s="63"/>
      <c r="M277" s="63"/>
      <c r="N277" s="63"/>
      <c r="O277" s="50"/>
    </row>
    <row r="278" spans="1:15" s="43" customFormat="1" ht="22.5" customHeight="1" x14ac:dyDescent="0.2">
      <c r="A278" s="191" t="s">
        <v>479</v>
      </c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</row>
    <row r="279" spans="1:15" s="43" customFormat="1" ht="22.5" customHeight="1" x14ac:dyDescent="0.2">
      <c r="A279" s="212"/>
      <c r="B279" s="212"/>
      <c r="C279" s="212"/>
      <c r="D279" s="194" t="s">
        <v>41</v>
      </c>
      <c r="E279" s="194"/>
      <c r="F279" s="194"/>
      <c r="G279" s="194"/>
      <c r="H279" s="194"/>
      <c r="I279" s="194"/>
      <c r="J279" s="213" t="s">
        <v>46</v>
      </c>
      <c r="K279" s="213"/>
      <c r="L279" s="213"/>
      <c r="M279" s="213"/>
      <c r="N279" s="213"/>
      <c r="O279" s="182"/>
    </row>
    <row r="280" spans="1:15" s="43" customFormat="1" ht="22.5" customHeight="1" x14ac:dyDescent="0.2">
      <c r="A280" s="320" t="s">
        <v>0</v>
      </c>
      <c r="B280" s="321" t="s">
        <v>1</v>
      </c>
      <c r="C280" s="322" t="s">
        <v>2</v>
      </c>
      <c r="D280" s="323" t="s">
        <v>3</v>
      </c>
      <c r="E280" s="324" t="s">
        <v>51</v>
      </c>
      <c r="F280" s="325" t="s">
        <v>44</v>
      </c>
      <c r="G280" s="326" t="s">
        <v>45</v>
      </c>
      <c r="H280" s="327" t="s">
        <v>338</v>
      </c>
      <c r="I280" s="328" t="s">
        <v>47</v>
      </c>
      <c r="J280" s="329" t="s">
        <v>42</v>
      </c>
      <c r="K280" s="330" t="s">
        <v>43</v>
      </c>
      <c r="L280" s="331" t="s">
        <v>52</v>
      </c>
      <c r="M280" s="332" t="s">
        <v>339</v>
      </c>
      <c r="N280" s="333" t="s">
        <v>48</v>
      </c>
      <c r="O280" s="334" t="s">
        <v>49</v>
      </c>
    </row>
    <row r="281" spans="1:15" s="43" customFormat="1" ht="45.75" customHeight="1" x14ac:dyDescent="0.2">
      <c r="A281" s="195"/>
      <c r="B281" s="249" t="s">
        <v>29</v>
      </c>
      <c r="C281" s="24" t="s">
        <v>30</v>
      </c>
      <c r="D281" s="30">
        <v>80.2</v>
      </c>
      <c r="E281" s="37">
        <v>15</v>
      </c>
      <c r="F281" s="72">
        <f t="shared" ref="F281:F295" si="22">D281*E281</f>
        <v>1203</v>
      </c>
      <c r="G281" s="26"/>
      <c r="H281" s="26"/>
      <c r="I281" s="42">
        <f t="shared" ref="I281:I300" si="23">SUM(F281:H281)</f>
        <v>1203</v>
      </c>
      <c r="J281" s="56"/>
      <c r="K281" s="62"/>
      <c r="L281" s="56"/>
      <c r="M281" s="56"/>
      <c r="N281" s="56">
        <f t="shared" ref="N281:N294" si="24">SUM(J281:M281)</f>
        <v>0</v>
      </c>
      <c r="O281" s="51">
        <f t="shared" ref="O281:O294" si="25">I281-N281</f>
        <v>1203</v>
      </c>
    </row>
    <row r="282" spans="1:15" s="43" customFormat="1" ht="45.75" customHeight="1" x14ac:dyDescent="0.2">
      <c r="A282" s="195"/>
      <c r="B282" s="249" t="s">
        <v>29</v>
      </c>
      <c r="C282" s="24" t="s">
        <v>31</v>
      </c>
      <c r="D282" s="30">
        <v>180.3</v>
      </c>
      <c r="E282" s="37">
        <v>15</v>
      </c>
      <c r="F282" s="72">
        <f t="shared" si="22"/>
        <v>2704.5</v>
      </c>
      <c r="G282" s="26"/>
      <c r="H282" s="26"/>
      <c r="I282" s="42">
        <f t="shared" si="23"/>
        <v>2704.5</v>
      </c>
      <c r="J282" s="56"/>
      <c r="K282" s="62"/>
      <c r="L282" s="56"/>
      <c r="M282" s="56"/>
      <c r="N282" s="56">
        <f t="shared" si="24"/>
        <v>0</v>
      </c>
      <c r="O282" s="51">
        <f t="shared" si="25"/>
        <v>2704.5</v>
      </c>
    </row>
    <row r="283" spans="1:15" s="43" customFormat="1" ht="45.75" customHeight="1" x14ac:dyDescent="0.2">
      <c r="A283" s="195"/>
      <c r="B283" s="249" t="s">
        <v>29</v>
      </c>
      <c r="C283" s="24" t="s">
        <v>32</v>
      </c>
      <c r="D283" s="30">
        <v>158.19999999999999</v>
      </c>
      <c r="E283" s="37">
        <v>15</v>
      </c>
      <c r="F283" s="72">
        <f t="shared" si="22"/>
        <v>2373</v>
      </c>
      <c r="G283" s="26"/>
      <c r="H283" s="26"/>
      <c r="I283" s="42">
        <f t="shared" si="23"/>
        <v>2373</v>
      </c>
      <c r="J283" s="56"/>
      <c r="K283" s="62"/>
      <c r="L283" s="56"/>
      <c r="M283" s="56"/>
      <c r="N283" s="56">
        <f t="shared" si="24"/>
        <v>0</v>
      </c>
      <c r="O283" s="51">
        <f t="shared" si="25"/>
        <v>2373</v>
      </c>
    </row>
    <row r="284" spans="1:15" s="43" customFormat="1" ht="45.75" customHeight="1" x14ac:dyDescent="0.2">
      <c r="A284" s="195"/>
      <c r="B284" s="249" t="s">
        <v>29</v>
      </c>
      <c r="C284" s="24" t="s">
        <v>33</v>
      </c>
      <c r="D284" s="30">
        <v>251.1</v>
      </c>
      <c r="E284" s="37">
        <v>15</v>
      </c>
      <c r="F284" s="72">
        <f t="shared" si="22"/>
        <v>3766.5</v>
      </c>
      <c r="G284" s="26"/>
      <c r="H284" s="26"/>
      <c r="I284" s="42">
        <f t="shared" si="23"/>
        <v>3766.5</v>
      </c>
      <c r="J284" s="56"/>
      <c r="K284" s="62"/>
      <c r="L284" s="56"/>
      <c r="M284" s="56"/>
      <c r="N284" s="56">
        <f t="shared" si="24"/>
        <v>0</v>
      </c>
      <c r="O284" s="51">
        <f t="shared" si="25"/>
        <v>3766.5</v>
      </c>
    </row>
    <row r="285" spans="1:15" s="43" customFormat="1" ht="45.75" customHeight="1" x14ac:dyDescent="0.2">
      <c r="A285" s="195"/>
      <c r="B285" s="249" t="s">
        <v>29</v>
      </c>
      <c r="C285" s="24" t="s">
        <v>34</v>
      </c>
      <c r="D285" s="30">
        <v>161.69999999999999</v>
      </c>
      <c r="E285" s="37">
        <v>15</v>
      </c>
      <c r="F285" s="72">
        <f t="shared" si="22"/>
        <v>2425.5</v>
      </c>
      <c r="G285" s="26"/>
      <c r="H285" s="26"/>
      <c r="I285" s="42">
        <f t="shared" si="23"/>
        <v>2425.5</v>
      </c>
      <c r="J285" s="56"/>
      <c r="K285" s="62"/>
      <c r="L285" s="56"/>
      <c r="M285" s="56"/>
      <c r="N285" s="56">
        <f t="shared" si="24"/>
        <v>0</v>
      </c>
      <c r="O285" s="51">
        <f t="shared" si="25"/>
        <v>2425.5</v>
      </c>
    </row>
    <row r="286" spans="1:15" s="43" customFormat="1" ht="45.75" customHeight="1" x14ac:dyDescent="0.2">
      <c r="A286" s="195"/>
      <c r="B286" s="249" t="s">
        <v>29</v>
      </c>
      <c r="C286" s="24" t="s">
        <v>322</v>
      </c>
      <c r="D286" s="30">
        <v>169.4</v>
      </c>
      <c r="E286" s="37">
        <v>15</v>
      </c>
      <c r="F286" s="72">
        <f t="shared" si="22"/>
        <v>2541</v>
      </c>
      <c r="G286" s="26"/>
      <c r="H286" s="26"/>
      <c r="I286" s="42">
        <f t="shared" si="23"/>
        <v>2541</v>
      </c>
      <c r="J286" s="56"/>
      <c r="K286" s="62">
        <v>56.75</v>
      </c>
      <c r="L286" s="56"/>
      <c r="M286" s="56"/>
      <c r="N286" s="56">
        <f t="shared" si="24"/>
        <v>56.75</v>
      </c>
      <c r="O286" s="51">
        <f t="shared" si="25"/>
        <v>2484.25</v>
      </c>
    </row>
    <row r="287" spans="1:15" s="43" customFormat="1" ht="45.75" customHeight="1" x14ac:dyDescent="0.2">
      <c r="A287" s="195"/>
      <c r="B287" s="249" t="s">
        <v>29</v>
      </c>
      <c r="C287" s="24" t="s">
        <v>35</v>
      </c>
      <c r="D287" s="30">
        <v>251.4</v>
      </c>
      <c r="E287" s="37">
        <v>15</v>
      </c>
      <c r="F287" s="72">
        <f t="shared" si="22"/>
        <v>3771</v>
      </c>
      <c r="G287" s="26"/>
      <c r="H287" s="26"/>
      <c r="I287" s="42">
        <f t="shared" si="23"/>
        <v>3771</v>
      </c>
      <c r="J287" s="56"/>
      <c r="K287" s="62"/>
      <c r="L287" s="56"/>
      <c r="M287" s="56"/>
      <c r="N287" s="56">
        <f t="shared" si="24"/>
        <v>0</v>
      </c>
      <c r="O287" s="51">
        <f t="shared" si="25"/>
        <v>3771</v>
      </c>
    </row>
    <row r="288" spans="1:15" s="43" customFormat="1" ht="45.75" customHeight="1" x14ac:dyDescent="0.2">
      <c r="A288" s="195"/>
      <c r="B288" s="249" t="s">
        <v>29</v>
      </c>
      <c r="C288" s="24" t="s">
        <v>36</v>
      </c>
      <c r="D288" s="30">
        <v>228.6</v>
      </c>
      <c r="E288" s="37">
        <v>15</v>
      </c>
      <c r="F288" s="72">
        <f t="shared" si="22"/>
        <v>3429</v>
      </c>
      <c r="G288" s="26"/>
      <c r="H288" s="26"/>
      <c r="I288" s="42">
        <f t="shared" si="23"/>
        <v>3429</v>
      </c>
      <c r="J288" s="56"/>
      <c r="K288" s="62">
        <v>56.75</v>
      </c>
      <c r="L288" s="56"/>
      <c r="M288" s="56"/>
      <c r="N288" s="56">
        <f t="shared" si="24"/>
        <v>56.75</v>
      </c>
      <c r="O288" s="51">
        <f t="shared" si="25"/>
        <v>3372.25</v>
      </c>
    </row>
    <row r="289" spans="1:15" s="43" customFormat="1" ht="45.75" customHeight="1" x14ac:dyDescent="0.2">
      <c r="A289" s="195"/>
      <c r="B289" s="249" t="s">
        <v>29</v>
      </c>
      <c r="C289" s="24" t="s">
        <v>37</v>
      </c>
      <c r="D289" s="30">
        <v>235.4</v>
      </c>
      <c r="E289" s="37">
        <v>15</v>
      </c>
      <c r="F289" s="72">
        <f t="shared" si="22"/>
        <v>3531</v>
      </c>
      <c r="G289" s="26"/>
      <c r="H289" s="26"/>
      <c r="I289" s="42">
        <f t="shared" si="23"/>
        <v>3531</v>
      </c>
      <c r="J289" s="56"/>
      <c r="K289" s="62"/>
      <c r="L289" s="56"/>
      <c r="M289" s="56"/>
      <c r="N289" s="56">
        <f t="shared" si="24"/>
        <v>0</v>
      </c>
      <c r="O289" s="51">
        <f t="shared" si="25"/>
        <v>3531</v>
      </c>
    </row>
    <row r="290" spans="1:15" s="43" customFormat="1" ht="45.75" customHeight="1" x14ac:dyDescent="0.2">
      <c r="A290" s="195"/>
      <c r="B290" s="249" t="s">
        <v>29</v>
      </c>
      <c r="C290" s="24" t="s">
        <v>38</v>
      </c>
      <c r="D290" s="30">
        <v>107.2</v>
      </c>
      <c r="E290" s="37">
        <v>15</v>
      </c>
      <c r="F290" s="72">
        <f t="shared" si="22"/>
        <v>1608</v>
      </c>
      <c r="G290" s="26"/>
      <c r="H290" s="26"/>
      <c r="I290" s="42">
        <f t="shared" si="23"/>
        <v>1608</v>
      </c>
      <c r="J290" s="56"/>
      <c r="K290" s="62"/>
      <c r="L290" s="56"/>
      <c r="M290" s="56"/>
      <c r="N290" s="56">
        <f t="shared" si="24"/>
        <v>0</v>
      </c>
      <c r="O290" s="51">
        <f t="shared" si="25"/>
        <v>1608</v>
      </c>
    </row>
    <row r="291" spans="1:15" s="43" customFormat="1" ht="45.75" customHeight="1" x14ac:dyDescent="0.2">
      <c r="A291" s="195"/>
      <c r="B291" s="249" t="s">
        <v>29</v>
      </c>
      <c r="C291" s="24" t="s">
        <v>358</v>
      </c>
      <c r="D291" s="30">
        <v>231.2</v>
      </c>
      <c r="E291" s="37">
        <v>15</v>
      </c>
      <c r="F291" s="72">
        <f t="shared" si="22"/>
        <v>3468</v>
      </c>
      <c r="G291" s="26"/>
      <c r="H291" s="26"/>
      <c r="I291" s="42">
        <f t="shared" si="23"/>
        <v>3468</v>
      </c>
      <c r="J291" s="56"/>
      <c r="K291" s="62">
        <v>56.75</v>
      </c>
      <c r="L291" s="56"/>
      <c r="M291" s="56"/>
      <c r="N291" s="56">
        <f t="shared" si="24"/>
        <v>56.75</v>
      </c>
      <c r="O291" s="51">
        <f t="shared" si="25"/>
        <v>3411.25</v>
      </c>
    </row>
    <row r="292" spans="1:15" s="43" customFormat="1" ht="45.75" customHeight="1" x14ac:dyDescent="0.2">
      <c r="A292" s="195"/>
      <c r="B292" s="249" t="s">
        <v>29</v>
      </c>
      <c r="C292" s="24" t="s">
        <v>39</v>
      </c>
      <c r="D292" s="30">
        <v>146.5</v>
      </c>
      <c r="E292" s="37">
        <v>15</v>
      </c>
      <c r="F292" s="72">
        <f t="shared" si="22"/>
        <v>2197.5</v>
      </c>
      <c r="G292" s="26"/>
      <c r="H292" s="26"/>
      <c r="I292" s="42">
        <f t="shared" si="23"/>
        <v>2197.5</v>
      </c>
      <c r="J292" s="56"/>
      <c r="K292" s="62">
        <v>56.75</v>
      </c>
      <c r="L292" s="56"/>
      <c r="M292" s="56"/>
      <c r="N292" s="56">
        <f t="shared" si="24"/>
        <v>56.75</v>
      </c>
      <c r="O292" s="51">
        <f t="shared" si="25"/>
        <v>2140.75</v>
      </c>
    </row>
    <row r="293" spans="1:15" s="43" customFormat="1" ht="45.75" customHeight="1" x14ac:dyDescent="0.2">
      <c r="A293" s="195"/>
      <c r="B293" s="299" t="s">
        <v>29</v>
      </c>
      <c r="C293" s="24" t="s">
        <v>40</v>
      </c>
      <c r="D293" s="30">
        <v>250.6</v>
      </c>
      <c r="E293" s="37">
        <v>15</v>
      </c>
      <c r="F293" s="72">
        <f t="shared" si="22"/>
        <v>3759</v>
      </c>
      <c r="G293" s="26"/>
      <c r="H293" s="26"/>
      <c r="I293" s="42">
        <f t="shared" si="23"/>
        <v>3759</v>
      </c>
      <c r="J293" s="56"/>
      <c r="K293" s="62">
        <v>56.75</v>
      </c>
      <c r="L293" s="56"/>
      <c r="M293" s="56"/>
      <c r="N293" s="56">
        <f t="shared" si="24"/>
        <v>56.75</v>
      </c>
      <c r="O293" s="51">
        <f t="shared" si="25"/>
        <v>3702.25</v>
      </c>
    </row>
    <row r="294" spans="1:15" s="43" customFormat="1" ht="45.75" customHeight="1" x14ac:dyDescent="0.2">
      <c r="A294" s="195"/>
      <c r="B294" s="299" t="s">
        <v>29</v>
      </c>
      <c r="C294" s="24" t="s">
        <v>303</v>
      </c>
      <c r="D294" s="30">
        <v>225.3</v>
      </c>
      <c r="E294" s="37">
        <v>15</v>
      </c>
      <c r="F294" s="72">
        <f t="shared" si="22"/>
        <v>3379.5</v>
      </c>
      <c r="G294" s="26"/>
      <c r="H294" s="26"/>
      <c r="I294" s="42">
        <f t="shared" si="23"/>
        <v>3379.5</v>
      </c>
      <c r="J294" s="56"/>
      <c r="K294" s="62">
        <v>56.75</v>
      </c>
      <c r="L294" s="56"/>
      <c r="M294" s="56"/>
      <c r="N294" s="56">
        <f t="shared" si="24"/>
        <v>56.75</v>
      </c>
      <c r="O294" s="51">
        <f t="shared" si="25"/>
        <v>3322.75</v>
      </c>
    </row>
    <row r="295" spans="1:15" s="43" customFormat="1" ht="45.75" customHeight="1" x14ac:dyDescent="0.2">
      <c r="A295" s="195"/>
      <c r="B295" s="299" t="s">
        <v>29</v>
      </c>
      <c r="C295" s="24" t="s">
        <v>197</v>
      </c>
      <c r="D295" s="25">
        <v>284.2</v>
      </c>
      <c r="E295" s="29">
        <v>15</v>
      </c>
      <c r="F295" s="72">
        <f t="shared" si="22"/>
        <v>4263</v>
      </c>
      <c r="G295" s="26"/>
      <c r="H295" s="26"/>
      <c r="I295" s="42">
        <f t="shared" si="23"/>
        <v>4263</v>
      </c>
      <c r="J295" s="56"/>
      <c r="K295" s="62"/>
      <c r="L295" s="56"/>
      <c r="M295" s="56"/>
      <c r="N295" s="56">
        <f t="shared" ref="N295:N300" si="26">SUM(J295:M295)</f>
        <v>0</v>
      </c>
      <c r="O295" s="49">
        <f t="shared" ref="O295:O300" si="27">I295-N295</f>
        <v>4263</v>
      </c>
    </row>
    <row r="296" spans="1:15" s="43" customFormat="1" ht="45.75" customHeight="1" x14ac:dyDescent="0.2">
      <c r="A296" s="195"/>
      <c r="B296" s="249" t="s">
        <v>359</v>
      </c>
      <c r="C296" s="24" t="s">
        <v>360</v>
      </c>
      <c r="D296" s="25">
        <v>253.7</v>
      </c>
      <c r="E296" s="29">
        <v>15</v>
      </c>
      <c r="F296" s="70">
        <f>+D296*E296</f>
        <v>3805.5</v>
      </c>
      <c r="G296" s="26"/>
      <c r="H296" s="26"/>
      <c r="I296" s="42">
        <f t="shared" si="23"/>
        <v>3805.5</v>
      </c>
      <c r="J296" s="56"/>
      <c r="K296" s="56">
        <v>56.75</v>
      </c>
      <c r="L296" s="44"/>
      <c r="M296" s="56"/>
      <c r="N296" s="56">
        <f t="shared" si="26"/>
        <v>56.75</v>
      </c>
      <c r="O296" s="49">
        <f t="shared" si="27"/>
        <v>3748.75</v>
      </c>
    </row>
    <row r="297" spans="1:15" s="43" customFormat="1" ht="45.75" customHeight="1" x14ac:dyDescent="0.2">
      <c r="A297" s="129"/>
      <c r="B297" s="249" t="s">
        <v>29</v>
      </c>
      <c r="C297" s="24" t="s">
        <v>519</v>
      </c>
      <c r="D297" s="25">
        <v>140.62</v>
      </c>
      <c r="E297" s="29">
        <v>15</v>
      </c>
      <c r="F297" s="70">
        <f>+D297*E297</f>
        <v>2109.3000000000002</v>
      </c>
      <c r="G297" s="26"/>
      <c r="H297" s="26"/>
      <c r="I297" s="42">
        <f t="shared" si="23"/>
        <v>2109.3000000000002</v>
      </c>
      <c r="J297" s="56"/>
      <c r="K297" s="56"/>
      <c r="L297" s="44"/>
      <c r="M297" s="56"/>
      <c r="N297" s="56">
        <f t="shared" si="26"/>
        <v>0</v>
      </c>
      <c r="O297" s="49">
        <f t="shared" si="27"/>
        <v>2109.3000000000002</v>
      </c>
    </row>
    <row r="298" spans="1:15" s="43" customFormat="1" ht="45.75" customHeight="1" x14ac:dyDescent="0.2">
      <c r="A298" s="130"/>
      <c r="B298" s="300" t="s">
        <v>29</v>
      </c>
      <c r="C298" s="20" t="s">
        <v>352</v>
      </c>
      <c r="D298" s="131">
        <v>299</v>
      </c>
      <c r="E298" s="132">
        <v>15</v>
      </c>
      <c r="F298" s="70">
        <f>+D298*E298</f>
        <v>4485</v>
      </c>
      <c r="G298" s="26"/>
      <c r="H298" s="26"/>
      <c r="I298" s="42">
        <f t="shared" si="23"/>
        <v>4485</v>
      </c>
      <c r="J298" s="56"/>
      <c r="K298" s="56">
        <v>56.75</v>
      </c>
      <c r="L298" s="44"/>
      <c r="M298" s="56"/>
      <c r="N298" s="56">
        <f t="shared" si="26"/>
        <v>56.75</v>
      </c>
      <c r="O298" s="49">
        <f t="shared" si="27"/>
        <v>4428.25</v>
      </c>
    </row>
    <row r="299" spans="1:15" s="43" customFormat="1" ht="45.75" customHeight="1" x14ac:dyDescent="0.2">
      <c r="A299" s="135"/>
      <c r="B299" s="249" t="s">
        <v>29</v>
      </c>
      <c r="C299" s="24" t="s">
        <v>612</v>
      </c>
      <c r="D299" s="25">
        <v>154.08000000000001</v>
      </c>
      <c r="E299" s="29">
        <v>15</v>
      </c>
      <c r="F299" s="70">
        <f>+D299*E299</f>
        <v>2311.2000000000003</v>
      </c>
      <c r="G299" s="26"/>
      <c r="H299" s="26"/>
      <c r="I299" s="42">
        <f t="shared" si="23"/>
        <v>2311.2000000000003</v>
      </c>
      <c r="J299" s="56"/>
      <c r="K299" s="56"/>
      <c r="L299" s="44"/>
      <c r="M299" s="56"/>
      <c r="N299" s="56">
        <f t="shared" si="26"/>
        <v>0</v>
      </c>
      <c r="O299" s="49">
        <f t="shared" si="27"/>
        <v>2311.2000000000003</v>
      </c>
    </row>
    <row r="300" spans="1:15" s="43" customFormat="1" ht="45.75" customHeight="1" x14ac:dyDescent="0.2">
      <c r="A300" s="135"/>
      <c r="B300" s="249" t="s">
        <v>359</v>
      </c>
      <c r="C300" s="24" t="s">
        <v>613</v>
      </c>
      <c r="D300" s="25">
        <v>243.36</v>
      </c>
      <c r="E300" s="29">
        <v>15</v>
      </c>
      <c r="F300" s="70">
        <f>+D300*E300</f>
        <v>3650.4</v>
      </c>
      <c r="G300" s="26"/>
      <c r="H300" s="26"/>
      <c r="I300" s="42">
        <f t="shared" si="23"/>
        <v>3650.4</v>
      </c>
      <c r="J300" s="56"/>
      <c r="K300" s="56">
        <v>62.07</v>
      </c>
      <c r="L300" s="44"/>
      <c r="M300" s="56"/>
      <c r="N300" s="56">
        <f t="shared" si="26"/>
        <v>62.07</v>
      </c>
      <c r="O300" s="49">
        <f t="shared" si="27"/>
        <v>3588.33</v>
      </c>
    </row>
    <row r="301" spans="1:15" s="43" customFormat="1" ht="45.75" customHeight="1" thickBot="1" x14ac:dyDescent="0.25">
      <c r="A301" s="189" t="s">
        <v>499</v>
      </c>
      <c r="B301" s="190"/>
      <c r="C301" s="190"/>
      <c r="D301" s="190"/>
      <c r="E301" s="190"/>
      <c r="F301" s="121">
        <f>SUM(F281:F300)</f>
        <v>60780.9</v>
      </c>
      <c r="G301" s="121">
        <f t="shared" ref="G301:M301" si="28">SUM(G281:G298)</f>
        <v>0</v>
      </c>
      <c r="H301" s="121">
        <f t="shared" si="28"/>
        <v>0</v>
      </c>
      <c r="I301" s="121">
        <f>SUM(I281:I300)</f>
        <v>60780.9</v>
      </c>
      <c r="J301" s="121">
        <f t="shared" si="28"/>
        <v>0</v>
      </c>
      <c r="K301" s="121">
        <f>SUM(K281:K300)</f>
        <v>516.07000000000005</v>
      </c>
      <c r="L301" s="121">
        <f t="shared" si="28"/>
        <v>0</v>
      </c>
      <c r="M301" s="121">
        <f t="shared" si="28"/>
        <v>0</v>
      </c>
      <c r="N301" s="121">
        <f>SUM(N281:N300)</f>
        <v>516.07000000000005</v>
      </c>
      <c r="O301" s="121">
        <f>SUM(O281:O300)</f>
        <v>60264.83</v>
      </c>
    </row>
    <row r="302" spans="1:15" s="43" customFormat="1" ht="45.75" customHeight="1" x14ac:dyDescent="0.25">
      <c r="A302" s="83"/>
      <c r="B302" s="301"/>
      <c r="C302" s="38"/>
      <c r="D302" s="39"/>
      <c r="E302" s="40"/>
      <c r="F302" s="73"/>
      <c r="G302" s="39"/>
      <c r="H302" s="39"/>
      <c r="I302" s="92"/>
      <c r="J302" s="64"/>
      <c r="K302" s="103"/>
      <c r="L302" s="64"/>
      <c r="M302" s="64"/>
      <c r="N302" s="64">
        <f>I301-N301</f>
        <v>60264.83</v>
      </c>
      <c r="O302" s="80"/>
    </row>
    <row r="303" spans="1:15" s="43" customFormat="1" ht="45.75" customHeight="1" x14ac:dyDescent="0.25">
      <c r="A303" s="83"/>
      <c r="B303" s="301"/>
      <c r="C303" s="38"/>
      <c r="D303" s="39"/>
      <c r="E303" s="40"/>
      <c r="F303" s="73"/>
      <c r="G303" s="39"/>
      <c r="H303" s="39"/>
      <c r="I303" s="92"/>
      <c r="J303" s="64"/>
      <c r="K303" s="103"/>
      <c r="L303" s="64"/>
      <c r="M303" s="64"/>
      <c r="N303" s="64"/>
      <c r="O303" s="80"/>
    </row>
    <row r="304" spans="1:15" s="43" customFormat="1" ht="45.75" customHeight="1" thickBot="1" x14ac:dyDescent="0.25">
      <c r="A304" s="189" t="s">
        <v>500</v>
      </c>
      <c r="B304" s="189"/>
      <c r="C304" s="189"/>
      <c r="D304" s="189"/>
      <c r="E304" s="189"/>
      <c r="F304" s="108" t="s">
        <v>44</v>
      </c>
      <c r="G304" s="18" t="s">
        <v>45</v>
      </c>
      <c r="H304" s="110" t="s">
        <v>338</v>
      </c>
      <c r="I304" s="88" t="s">
        <v>47</v>
      </c>
      <c r="J304" s="52" t="s">
        <v>42</v>
      </c>
      <c r="K304" s="106" t="s">
        <v>43</v>
      </c>
      <c r="L304" s="53" t="s">
        <v>52</v>
      </c>
      <c r="M304" s="113" t="s">
        <v>339</v>
      </c>
      <c r="N304" s="54" t="s">
        <v>48</v>
      </c>
      <c r="O304" s="97" t="s">
        <v>49</v>
      </c>
    </row>
    <row r="305" spans="1:15" s="43" customFormat="1" ht="45.75" customHeight="1" thickBot="1" x14ac:dyDescent="0.25">
      <c r="A305" s="189"/>
      <c r="B305" s="189"/>
      <c r="C305" s="189"/>
      <c r="D305" s="189"/>
      <c r="E305" s="189"/>
      <c r="F305" s="109">
        <f>+F14+F274+F301</f>
        <v>1078541.05</v>
      </c>
      <c r="G305" s="109">
        <f>+G14+G274+G301</f>
        <v>1002.58</v>
      </c>
      <c r="H305" s="109">
        <f>+H14+H274+H301</f>
        <v>0</v>
      </c>
      <c r="I305" s="109">
        <f>+I14+I274+I301</f>
        <v>1079543.6299999997</v>
      </c>
      <c r="J305" s="109">
        <f>+J14+J274+J301</f>
        <v>77698.290000000008</v>
      </c>
      <c r="K305" s="109">
        <f>+K14+K274+K301</f>
        <v>6644.9199999999983</v>
      </c>
      <c r="L305" s="109">
        <f>+L14+L274+L301</f>
        <v>3246.7490000000007</v>
      </c>
      <c r="M305" s="109">
        <f>+M14+M274+M301</f>
        <v>0</v>
      </c>
      <c r="N305" s="109">
        <f>+N14+N274+N301</f>
        <v>87589.958999999988</v>
      </c>
      <c r="O305" s="109">
        <f>+O14+O274+O301</f>
        <v>991953.67099999951</v>
      </c>
    </row>
    <row r="306" spans="1:15" s="43" customFormat="1" ht="79.349999999999994" customHeight="1" x14ac:dyDescent="0.25">
      <c r="A306" s="83"/>
      <c r="B306" s="301"/>
      <c r="C306" s="38"/>
      <c r="D306" s="39"/>
      <c r="E306" s="40"/>
      <c r="F306" s="73"/>
      <c r="G306" s="39"/>
      <c r="H306" s="39"/>
      <c r="I306" s="92">
        <f>F305+G305</f>
        <v>1079543.6300000001</v>
      </c>
      <c r="J306" s="64"/>
      <c r="K306" s="103"/>
      <c r="L306" s="64"/>
      <c r="M306" s="64"/>
      <c r="N306" s="64"/>
      <c r="O306" s="80"/>
    </row>
    <row r="307" spans="1:15" s="43" customFormat="1" ht="79.349999999999994" customHeight="1" x14ac:dyDescent="0.25">
      <c r="A307" s="83"/>
      <c r="B307" s="301"/>
      <c r="C307" s="38"/>
      <c r="D307" s="39"/>
      <c r="E307" s="40"/>
      <c r="F307" s="73"/>
      <c r="G307" s="39"/>
      <c r="H307" s="39"/>
      <c r="I307" s="92"/>
      <c r="J307" s="64"/>
      <c r="K307" s="103"/>
      <c r="L307" s="64"/>
      <c r="M307" s="64"/>
      <c r="N307" s="64"/>
      <c r="O307" s="80"/>
    </row>
    <row r="308" spans="1:15" s="43" customFormat="1" ht="79.349999999999994" customHeight="1" x14ac:dyDescent="0.25">
      <c r="A308" s="83"/>
      <c r="B308" s="301"/>
      <c r="C308" s="38"/>
      <c r="D308" s="39"/>
      <c r="E308" s="40"/>
      <c r="F308" s="73"/>
      <c r="G308" s="39"/>
      <c r="H308" s="39"/>
      <c r="I308" s="92"/>
      <c r="J308" s="64"/>
      <c r="K308" s="103"/>
      <c r="L308" s="64"/>
      <c r="M308" s="64"/>
      <c r="N308" s="64"/>
      <c r="O308" s="80"/>
    </row>
    <row r="309" spans="1:15" s="43" customFormat="1" ht="272.25" customHeight="1" x14ac:dyDescent="0.25">
      <c r="A309" s="83"/>
      <c r="B309" s="301"/>
      <c r="C309" s="38"/>
      <c r="D309" s="39"/>
      <c r="E309" s="40"/>
      <c r="F309" s="73"/>
      <c r="G309" s="39"/>
      <c r="H309" s="39"/>
      <c r="I309" s="92"/>
      <c r="J309" s="64"/>
      <c r="K309" s="103"/>
      <c r="L309" s="64"/>
      <c r="M309" s="64"/>
      <c r="N309" s="64"/>
      <c r="O309" s="80"/>
    </row>
    <row r="310" spans="1:15" ht="79.349999999999994" customHeight="1" x14ac:dyDescent="0.3">
      <c r="C310" s="2"/>
      <c r="D310" s="3"/>
      <c r="E310" s="16"/>
      <c r="F310" s="74"/>
      <c r="G310" s="3"/>
      <c r="H310" s="3"/>
      <c r="I310" s="93"/>
      <c r="J310" s="66"/>
      <c r="K310" s="104"/>
      <c r="L310" s="66"/>
      <c r="M310" s="66"/>
      <c r="N310" s="66"/>
      <c r="O310" s="77"/>
    </row>
    <row r="311" spans="1:15" ht="79.349999999999994" customHeight="1" x14ac:dyDescent="0.3">
      <c r="C311" s="2"/>
      <c r="D311" s="3"/>
      <c r="E311" s="16"/>
      <c r="F311" s="74"/>
      <c r="G311" s="3"/>
      <c r="H311" s="3"/>
      <c r="I311" s="93"/>
      <c r="J311" s="66"/>
      <c r="K311" s="104"/>
      <c r="L311" s="66"/>
      <c r="M311" s="66"/>
      <c r="N311" s="66"/>
      <c r="O311" s="77"/>
    </row>
    <row r="312" spans="1:15" ht="79.349999999999994" customHeight="1" x14ac:dyDescent="0.3">
      <c r="C312" s="2"/>
      <c r="D312" s="3"/>
      <c r="E312" s="16"/>
      <c r="F312" s="74"/>
      <c r="G312" s="3"/>
      <c r="H312" s="3"/>
      <c r="I312" s="93"/>
      <c r="J312" s="66"/>
      <c r="K312" s="104"/>
      <c r="L312" s="66"/>
      <c r="M312" s="66"/>
      <c r="N312" s="66"/>
      <c r="O312" s="77"/>
    </row>
    <row r="313" spans="1:15" ht="79.349999999999994" customHeight="1" x14ac:dyDescent="0.3">
      <c r="C313" s="2"/>
      <c r="D313" s="3"/>
      <c r="E313" s="16"/>
      <c r="F313" s="74"/>
      <c r="G313" s="3"/>
      <c r="H313" s="3"/>
      <c r="I313" s="93"/>
      <c r="J313" s="66"/>
      <c r="K313" s="104"/>
      <c r="L313" s="66"/>
      <c r="M313" s="66"/>
      <c r="N313" s="66"/>
      <c r="O313" s="77"/>
    </row>
    <row r="314" spans="1:15" ht="79.349999999999994" customHeight="1" x14ac:dyDescent="0.3">
      <c r="D314" s="3"/>
      <c r="E314" s="16"/>
      <c r="F314" s="74"/>
      <c r="G314" s="3"/>
      <c r="H314" s="3"/>
      <c r="I314" s="93"/>
      <c r="J314" s="66"/>
      <c r="K314" s="104"/>
      <c r="L314" s="66"/>
      <c r="M314" s="66"/>
      <c r="N314" s="66"/>
      <c r="O314" s="77"/>
    </row>
    <row r="315" spans="1:15" ht="79.349999999999994" customHeight="1" x14ac:dyDescent="0.3">
      <c r="D315" s="3"/>
      <c r="E315" s="16"/>
      <c r="F315" s="74"/>
      <c r="G315" s="3"/>
      <c r="H315" s="3"/>
      <c r="I315" s="93"/>
      <c r="J315" s="66"/>
      <c r="K315" s="104"/>
      <c r="L315" s="66"/>
      <c r="M315" s="66"/>
      <c r="N315" s="66"/>
      <c r="O315" s="77"/>
    </row>
    <row r="316" spans="1:15" ht="79.349999999999994" customHeight="1" x14ac:dyDescent="0.25"/>
    <row r="317" spans="1:15" ht="79.349999999999994" customHeight="1" x14ac:dyDescent="0.25">
      <c r="F317" s="76"/>
    </row>
    <row r="318" spans="1:15" ht="79.349999999999994" customHeight="1" x14ac:dyDescent="0.25"/>
    <row r="319" spans="1:15" ht="79.349999999999994" customHeight="1" x14ac:dyDescent="0.25"/>
    <row r="320" spans="1:15" ht="79.349999999999994" customHeight="1" x14ac:dyDescent="0.25"/>
    <row r="321" spans="1:15" ht="79.349999999999994" customHeight="1" x14ac:dyDescent="0.25"/>
    <row r="322" spans="1:15" ht="79.349999999999994" customHeight="1" x14ac:dyDescent="0.25">
      <c r="A322"/>
      <c r="D322"/>
      <c r="E322"/>
      <c r="F322"/>
      <c r="G322"/>
      <c r="H322"/>
      <c r="I322"/>
      <c r="J322"/>
      <c r="K322" s="98"/>
      <c r="L322"/>
      <c r="M322"/>
      <c r="N322"/>
      <c r="O322"/>
    </row>
    <row r="323" spans="1:15" ht="79.349999999999994" customHeight="1" x14ac:dyDescent="0.25">
      <c r="A323"/>
      <c r="D323"/>
      <c r="E323"/>
      <c r="F323"/>
      <c r="G323"/>
      <c r="H323"/>
      <c r="I323"/>
      <c r="J323"/>
      <c r="K323" s="98"/>
      <c r="L323"/>
      <c r="M323"/>
      <c r="N323"/>
      <c r="O323"/>
    </row>
    <row r="324" spans="1:15" ht="79.349999999999994" customHeight="1" x14ac:dyDescent="0.25">
      <c r="A324"/>
      <c r="D324"/>
      <c r="E324"/>
      <c r="F324"/>
      <c r="G324"/>
      <c r="H324"/>
      <c r="I324"/>
      <c r="J324"/>
      <c r="K324" s="98"/>
      <c r="L324"/>
      <c r="M324"/>
      <c r="N324"/>
      <c r="O324"/>
    </row>
    <row r="325" spans="1:15" ht="79.349999999999994" customHeight="1" x14ac:dyDescent="0.25">
      <c r="A325"/>
      <c r="D325"/>
      <c r="E325"/>
      <c r="F325"/>
      <c r="G325"/>
      <c r="H325"/>
      <c r="I325"/>
      <c r="J325"/>
      <c r="K325" s="98"/>
      <c r="L325"/>
      <c r="M325"/>
      <c r="N325"/>
      <c r="O325"/>
    </row>
    <row r="326" spans="1:15" ht="79.349999999999994" customHeight="1" x14ac:dyDescent="0.25">
      <c r="A326"/>
      <c r="D326"/>
      <c r="E326"/>
      <c r="F326"/>
      <c r="G326"/>
      <c r="H326"/>
      <c r="I326"/>
      <c r="J326"/>
      <c r="K326" s="98"/>
      <c r="L326"/>
      <c r="M326"/>
      <c r="N326"/>
      <c r="O326"/>
    </row>
    <row r="327" spans="1:15" ht="79.349999999999994" customHeight="1" x14ac:dyDescent="0.25">
      <c r="A327"/>
      <c r="D327"/>
      <c r="E327"/>
      <c r="F327"/>
      <c r="G327"/>
      <c r="H327"/>
      <c r="I327"/>
      <c r="J327"/>
      <c r="K327" s="98"/>
      <c r="L327"/>
      <c r="M327"/>
      <c r="N327"/>
      <c r="O327"/>
    </row>
    <row r="328" spans="1:15" ht="79.349999999999994" customHeight="1" x14ac:dyDescent="0.25">
      <c r="A328"/>
      <c r="D328"/>
      <c r="E328"/>
      <c r="F328"/>
      <c r="G328"/>
      <c r="H328"/>
      <c r="I328"/>
      <c r="J328"/>
      <c r="K328" s="98"/>
      <c r="L328"/>
      <c r="M328"/>
      <c r="N328"/>
      <c r="O328"/>
    </row>
    <row r="329" spans="1:15" ht="79.349999999999994" customHeight="1" x14ac:dyDescent="0.25">
      <c r="A329"/>
      <c r="D329"/>
      <c r="E329"/>
      <c r="F329"/>
      <c r="G329"/>
      <c r="H329"/>
      <c r="I329"/>
      <c r="J329"/>
      <c r="K329" s="98"/>
      <c r="L329"/>
      <c r="M329"/>
      <c r="N329"/>
      <c r="O329"/>
    </row>
    <row r="330" spans="1:15" ht="79.349999999999994" customHeight="1" x14ac:dyDescent="0.25">
      <c r="A330"/>
      <c r="D330"/>
      <c r="E330"/>
      <c r="F330"/>
      <c r="G330"/>
      <c r="H330"/>
      <c r="I330"/>
      <c r="J330"/>
      <c r="K330" s="98"/>
      <c r="L330"/>
      <c r="M330"/>
      <c r="N330"/>
      <c r="O330"/>
    </row>
    <row r="331" spans="1:15" ht="79.349999999999994" customHeight="1" x14ac:dyDescent="0.25">
      <c r="A331"/>
      <c r="D331"/>
      <c r="E331"/>
      <c r="F331"/>
      <c r="G331"/>
      <c r="H331"/>
      <c r="I331"/>
      <c r="J331"/>
      <c r="K331" s="98"/>
      <c r="L331"/>
      <c r="M331"/>
      <c r="N331"/>
      <c r="O331"/>
    </row>
  </sheetData>
  <mergeCells count="72">
    <mergeCell ref="J279:N279"/>
    <mergeCell ref="B240:B242"/>
    <mergeCell ref="B236:B237"/>
    <mergeCell ref="A19:A20"/>
    <mergeCell ref="B210:B211"/>
    <mergeCell ref="B150:B153"/>
    <mergeCell ref="B199:B201"/>
    <mergeCell ref="B195:B197"/>
    <mergeCell ref="B143:B144"/>
    <mergeCell ref="B56:B57"/>
    <mergeCell ref="B71:B73"/>
    <mergeCell ref="B87:B91"/>
    <mergeCell ref="B203:B205"/>
    <mergeCell ref="B172:B173"/>
    <mergeCell ref="B75:B76"/>
    <mergeCell ref="A304:E305"/>
    <mergeCell ref="A281:A292"/>
    <mergeCell ref="A21:A32"/>
    <mergeCell ref="B30:B31"/>
    <mergeCell ref="B34:B35"/>
    <mergeCell ref="B103:B105"/>
    <mergeCell ref="B108:B109"/>
    <mergeCell ref="B81:B85"/>
    <mergeCell ref="A33:A38"/>
    <mergeCell ref="A279:C279"/>
    <mergeCell ref="A116:A117"/>
    <mergeCell ref="B92:B93"/>
    <mergeCell ref="B95:B97"/>
    <mergeCell ref="B99:B100"/>
    <mergeCell ref="A14:E14"/>
    <mergeCell ref="J17:N17"/>
    <mergeCell ref="A1:O1"/>
    <mergeCell ref="A16:O16"/>
    <mergeCell ref="D2:I2"/>
    <mergeCell ref="J2:N2"/>
    <mergeCell ref="A17:C17"/>
    <mergeCell ref="D17:I17"/>
    <mergeCell ref="A4:A12"/>
    <mergeCell ref="A203:A220"/>
    <mergeCell ref="A221:A237"/>
    <mergeCell ref="B232:B233"/>
    <mergeCell ref="B215:B220"/>
    <mergeCell ref="A186:A202"/>
    <mergeCell ref="A293:A296"/>
    <mergeCell ref="A238:A244"/>
    <mergeCell ref="A245:A254"/>
    <mergeCell ref="A255:A258"/>
    <mergeCell ref="A259:A271"/>
    <mergeCell ref="A272:A273"/>
    <mergeCell ref="A274:E274"/>
    <mergeCell ref="B272:B273"/>
    <mergeCell ref="A301:E301"/>
    <mergeCell ref="B265:B266"/>
    <mergeCell ref="A278:O278"/>
    <mergeCell ref="B167:B168"/>
    <mergeCell ref="B128:B129"/>
    <mergeCell ref="B145:B146"/>
    <mergeCell ref="B156:B157"/>
    <mergeCell ref="B163:B165"/>
    <mergeCell ref="A118:A134"/>
    <mergeCell ref="A135:A136"/>
    <mergeCell ref="A137:A151"/>
    <mergeCell ref="A152:A168"/>
    <mergeCell ref="A169:A185"/>
    <mergeCell ref="B263:B264"/>
    <mergeCell ref="B226:B227"/>
    <mergeCell ref="D279:I279"/>
    <mergeCell ref="A42:A49"/>
    <mergeCell ref="A50:A66"/>
    <mergeCell ref="A68:A83"/>
    <mergeCell ref="A84:A100"/>
    <mergeCell ref="A101:A115"/>
  </mergeCells>
  <phoneticPr fontId="4" type="noConversion"/>
  <conditionalFormatting sqref="B118 B261:B263 B141 B138:B139 B169:B170 B167 B113:B116 B69:B70 B94 B60:B63 B65 B106:B107 B159:B160 B181:B187 B213:B214 B267:B268 B265">
    <cfRule type="cellIs" dxfId="59" priority="113" operator="lessThanOrEqual">
      <formula>0</formula>
    </cfRule>
  </conditionalFormatting>
  <conditionalFormatting sqref="B45">
    <cfRule type="cellIs" dxfId="58" priority="108" operator="lessThanOrEqual">
      <formula>0</formula>
    </cfRule>
  </conditionalFormatting>
  <conditionalFormatting sqref="B119">
    <cfRule type="cellIs" dxfId="57" priority="59" operator="lessThanOrEqual">
      <formula>0</formula>
    </cfRule>
  </conditionalFormatting>
  <conditionalFormatting sqref="B34">
    <cfRule type="cellIs" dxfId="56" priority="114" operator="lessThanOrEqual">
      <formula>0</formula>
    </cfRule>
  </conditionalFormatting>
  <conditionalFormatting sqref="B42">
    <cfRule type="cellIs" dxfId="55" priority="112" operator="lessThanOrEqual">
      <formula>0</formula>
    </cfRule>
  </conditionalFormatting>
  <conditionalFormatting sqref="B43">
    <cfRule type="cellIs" dxfId="54" priority="111" operator="lessThanOrEqual">
      <formula>0</formula>
    </cfRule>
  </conditionalFormatting>
  <conditionalFormatting sqref="B44">
    <cfRule type="cellIs" dxfId="53" priority="109" operator="lessThanOrEqual">
      <formula>0</formula>
    </cfRule>
  </conditionalFormatting>
  <conditionalFormatting sqref="B46">
    <cfRule type="cellIs" dxfId="52" priority="107" operator="lessThanOrEqual">
      <formula>0</formula>
    </cfRule>
  </conditionalFormatting>
  <conditionalFormatting sqref="B47">
    <cfRule type="cellIs" dxfId="51" priority="106" operator="lessThanOrEqual">
      <formula>0</formula>
    </cfRule>
  </conditionalFormatting>
  <conditionalFormatting sqref="B48:B50">
    <cfRule type="cellIs" dxfId="50" priority="105" operator="lessThanOrEqual">
      <formula>0</formula>
    </cfRule>
  </conditionalFormatting>
  <conditionalFormatting sqref="B51:B52">
    <cfRule type="cellIs" dxfId="49" priority="104" operator="lessThanOrEqual">
      <formula>0</formula>
    </cfRule>
  </conditionalFormatting>
  <conditionalFormatting sqref="B53">
    <cfRule type="cellIs" dxfId="48" priority="103" operator="lessThanOrEqual">
      <formula>0</formula>
    </cfRule>
  </conditionalFormatting>
  <conditionalFormatting sqref="B54:B55">
    <cfRule type="cellIs" dxfId="47" priority="102" operator="lessThanOrEqual">
      <formula>0</formula>
    </cfRule>
  </conditionalFormatting>
  <conditionalFormatting sqref="B56">
    <cfRule type="cellIs" dxfId="46" priority="101" operator="lessThanOrEqual">
      <formula>0</formula>
    </cfRule>
  </conditionalFormatting>
  <conditionalFormatting sqref="B58:B59">
    <cfRule type="cellIs" dxfId="45" priority="99" operator="lessThanOrEqual">
      <formula>0</formula>
    </cfRule>
  </conditionalFormatting>
  <conditionalFormatting sqref="B64:B65">
    <cfRule type="cellIs" dxfId="44" priority="97" operator="lessThanOrEqual">
      <formula>0</formula>
    </cfRule>
  </conditionalFormatting>
  <conditionalFormatting sqref="B71">
    <cfRule type="cellIs" dxfId="43" priority="94" operator="lessThanOrEqual">
      <formula>0</formula>
    </cfRule>
  </conditionalFormatting>
  <conditionalFormatting sqref="B74:B75">
    <cfRule type="cellIs" dxfId="42" priority="92" operator="lessThanOrEqual">
      <formula>0</formula>
    </cfRule>
  </conditionalFormatting>
  <conditionalFormatting sqref="B77">
    <cfRule type="cellIs" dxfId="41" priority="90" operator="lessThanOrEqual">
      <formula>0</formula>
    </cfRule>
  </conditionalFormatting>
  <conditionalFormatting sqref="B78">
    <cfRule type="cellIs" dxfId="40" priority="89" operator="lessThanOrEqual">
      <formula>0</formula>
    </cfRule>
  </conditionalFormatting>
  <conditionalFormatting sqref="B79">
    <cfRule type="cellIs" dxfId="39" priority="88" operator="lessThanOrEqual">
      <formula>0</formula>
    </cfRule>
  </conditionalFormatting>
  <conditionalFormatting sqref="B80">
    <cfRule type="cellIs" dxfId="38" priority="87" operator="lessThanOrEqual">
      <formula>0</formula>
    </cfRule>
  </conditionalFormatting>
  <conditionalFormatting sqref="B81">
    <cfRule type="cellIs" dxfId="37" priority="86" operator="lessThanOrEqual">
      <formula>0</formula>
    </cfRule>
  </conditionalFormatting>
  <conditionalFormatting sqref="B86">
    <cfRule type="cellIs" dxfId="36" priority="81" operator="lessThanOrEqual">
      <formula>0</formula>
    </cfRule>
  </conditionalFormatting>
  <conditionalFormatting sqref="B87">
    <cfRule type="cellIs" dxfId="35" priority="80" operator="lessThanOrEqual">
      <formula>0</formula>
    </cfRule>
  </conditionalFormatting>
  <conditionalFormatting sqref="B92">
    <cfRule type="cellIs" dxfId="34" priority="77" operator="lessThanOrEqual">
      <formula>0</formula>
    </cfRule>
  </conditionalFormatting>
  <conditionalFormatting sqref="B95">
    <cfRule type="cellIs" dxfId="33" priority="75" operator="lessThanOrEqual">
      <formula>0</formula>
    </cfRule>
  </conditionalFormatting>
  <conditionalFormatting sqref="B98">
    <cfRule type="cellIs" dxfId="32" priority="72" operator="lessThanOrEqual">
      <formula>0</formula>
    </cfRule>
  </conditionalFormatting>
  <conditionalFormatting sqref="B99">
    <cfRule type="cellIs" dxfId="31" priority="70" operator="lessThanOrEqual">
      <formula>0</formula>
    </cfRule>
  </conditionalFormatting>
  <conditionalFormatting sqref="B101:B103">
    <cfRule type="cellIs" dxfId="30" priority="67" operator="lessThanOrEqual">
      <formula>0</formula>
    </cfRule>
  </conditionalFormatting>
  <conditionalFormatting sqref="B108">
    <cfRule type="cellIs" dxfId="29" priority="63" operator="lessThanOrEqual">
      <formula>0</formula>
    </cfRule>
  </conditionalFormatting>
  <conditionalFormatting sqref="B110:B112">
    <cfRule type="cellIs" dxfId="28" priority="61" operator="lessThanOrEqual">
      <formula>0</formula>
    </cfRule>
  </conditionalFormatting>
  <conditionalFormatting sqref="B117">
    <cfRule type="cellIs" dxfId="27" priority="60" operator="lessThanOrEqual">
      <formula>0</formula>
    </cfRule>
  </conditionalFormatting>
  <conditionalFormatting sqref="B120">
    <cfRule type="cellIs" dxfId="26" priority="58" operator="lessThanOrEqual">
      <formula>0</formula>
    </cfRule>
  </conditionalFormatting>
  <conditionalFormatting sqref="B121">
    <cfRule type="cellIs" dxfId="25" priority="57" operator="lessThanOrEqual">
      <formula>0</formula>
    </cfRule>
  </conditionalFormatting>
  <conditionalFormatting sqref="B122:B128 B130:B136">
    <cfRule type="cellIs" dxfId="24" priority="56" operator="lessThanOrEqual">
      <formula>0</formula>
    </cfRule>
  </conditionalFormatting>
  <conditionalFormatting sqref="B142">
    <cfRule type="cellIs" dxfId="23" priority="54" operator="lessThanOrEqual">
      <formula>0</formula>
    </cfRule>
  </conditionalFormatting>
  <conditionalFormatting sqref="B147:B149">
    <cfRule type="cellIs" dxfId="22" priority="49" operator="lessThanOrEqual">
      <formula>0</formula>
    </cfRule>
  </conditionalFormatting>
  <conditionalFormatting sqref="B161:B163">
    <cfRule type="cellIs" dxfId="21" priority="47" operator="lessThanOrEqual">
      <formula>0</formula>
    </cfRule>
  </conditionalFormatting>
  <conditionalFormatting sqref="B166">
    <cfRule type="cellIs" dxfId="20" priority="45" operator="lessThanOrEqual">
      <formula>0</formula>
    </cfRule>
  </conditionalFormatting>
  <conditionalFormatting sqref="B171">
    <cfRule type="cellIs" dxfId="19" priority="44" operator="lessThanOrEqual">
      <formula>0</formula>
    </cfRule>
  </conditionalFormatting>
  <conditionalFormatting sqref="B175">
    <cfRule type="cellIs" dxfId="18" priority="42" operator="lessThanOrEqual">
      <formula>0</formula>
    </cfRule>
  </conditionalFormatting>
  <conditionalFormatting sqref="B176">
    <cfRule type="cellIs" dxfId="17" priority="39" operator="lessThanOrEqual">
      <formula>0</formula>
    </cfRule>
  </conditionalFormatting>
  <conditionalFormatting sqref="B188:B189">
    <cfRule type="cellIs" dxfId="16" priority="38" operator="lessThanOrEqual">
      <formula>0</formula>
    </cfRule>
  </conditionalFormatting>
  <conditionalFormatting sqref="B190:B192">
    <cfRule type="cellIs" dxfId="15" priority="37" operator="lessThanOrEqual">
      <formula>0</formula>
    </cfRule>
  </conditionalFormatting>
  <conditionalFormatting sqref="B193">
    <cfRule type="cellIs" dxfId="14" priority="36" operator="lessThanOrEqual">
      <formula>0</formula>
    </cfRule>
  </conditionalFormatting>
  <conditionalFormatting sqref="B208">
    <cfRule type="cellIs" dxfId="13" priority="32" operator="lessThanOrEqual">
      <formula>0</formula>
    </cfRule>
  </conditionalFormatting>
  <conditionalFormatting sqref="B209">
    <cfRule type="cellIs" dxfId="12" priority="31" operator="lessThanOrEqual">
      <formula>0</formula>
    </cfRule>
  </conditionalFormatting>
  <conditionalFormatting sqref="B212">
    <cfRule type="cellIs" dxfId="11" priority="30" operator="lessThanOrEqual">
      <formula>0</formula>
    </cfRule>
  </conditionalFormatting>
  <conditionalFormatting sqref="B215">
    <cfRule type="cellIs" dxfId="10" priority="28" operator="lessThanOrEqual">
      <formula>0</formula>
    </cfRule>
  </conditionalFormatting>
  <conditionalFormatting sqref="B222:B223">
    <cfRule type="cellIs" dxfId="9" priority="21" operator="lessThanOrEqual">
      <formula>0</formula>
    </cfRule>
  </conditionalFormatting>
  <conditionalFormatting sqref="B224:B226">
    <cfRule type="cellIs" dxfId="8" priority="20" operator="lessThanOrEqual">
      <formula>0</formula>
    </cfRule>
  </conditionalFormatting>
  <conditionalFormatting sqref="B228">
    <cfRule type="cellIs" dxfId="7" priority="18" operator="lessThanOrEqual">
      <formula>0</formula>
    </cfRule>
  </conditionalFormatting>
  <conditionalFormatting sqref="B230:B232">
    <cfRule type="cellIs" dxfId="6" priority="17" operator="lessThanOrEqual">
      <formula>0</formula>
    </cfRule>
  </conditionalFormatting>
  <conditionalFormatting sqref="B246:B254">
    <cfRule type="cellIs" dxfId="5" priority="15" operator="lessThanOrEqual">
      <formula>0</formula>
    </cfRule>
  </conditionalFormatting>
  <conditionalFormatting sqref="B255:B258">
    <cfRule type="cellIs" dxfId="4" priority="14" operator="lessThanOrEqual">
      <formula>0</formula>
    </cfRule>
  </conditionalFormatting>
  <conditionalFormatting sqref="B269:B272">
    <cfRule type="cellIs" dxfId="3" priority="10" operator="lessThanOrEqual">
      <formula>0</formula>
    </cfRule>
  </conditionalFormatting>
  <conditionalFormatting sqref="B180">
    <cfRule type="cellIs" dxfId="2" priority="3" operator="lessThanOrEqual">
      <formula>0</formula>
    </cfRule>
  </conditionalFormatting>
  <conditionalFormatting sqref="B172">
    <cfRule type="cellIs" dxfId="1" priority="2" operator="lessThanOrEqual">
      <formula>0</formula>
    </cfRule>
  </conditionalFormatting>
  <conditionalFormatting sqref="C45">
    <cfRule type="cellIs" dxfId="0" priority="1" operator="lessThanOrEqual">
      <formula>0</formula>
    </cfRule>
  </conditionalFormatting>
  <pageMargins left="0.25" right="0.25" top="0.75" bottom="0.75" header="0.3" footer="0.3"/>
  <pageSetup scale="48" fitToHeight="0" orientation="landscape" r:id="rId1"/>
  <headerFooter>
    <oddHeader>&amp;C&amp;"Arial,Negrita"&amp;14MUNICIPIO DE TECALITLAN JALISCO
PORTAL VICTORIA NO.9      RFC:MTE871101HLA     TEL:371-41-8-01-69
NOMINA QUINCENAL GENERAL DEL 16 AL 30 DE NOVIEMBRE DEL 2021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7"/>
  <sheetViews>
    <sheetView view="pageLayout" zoomScale="50" zoomScaleNormal="60" zoomScaleSheetLayoutView="40" zoomScalePageLayoutView="50" workbookViewId="0">
      <selection activeCell="G5" sqref="G5"/>
    </sheetView>
  </sheetViews>
  <sheetFormatPr baseColWidth="10" defaultColWidth="11" defaultRowHeight="23.25" x14ac:dyDescent="0.35"/>
  <cols>
    <col min="1" max="1" width="28.125" style="10" customWidth="1"/>
    <col min="2" max="2" width="34.875" style="11" customWidth="1"/>
    <col min="3" max="3" width="31.875" style="10" customWidth="1"/>
    <col min="4" max="4" width="18.375" style="86" customWidth="1"/>
    <col min="5" max="5" width="15.375" style="13" customWidth="1"/>
    <col min="6" max="6" width="16.25" style="19" bestFit="1" customWidth="1"/>
    <col min="7" max="7" width="13.875" style="85" customWidth="1"/>
    <col min="8" max="8" width="15.25" style="85" hidden="1" customWidth="1"/>
    <col min="9" max="9" width="20.25" style="87" bestFit="1" customWidth="1"/>
    <col min="10" max="10" width="18.875" style="85" customWidth="1"/>
    <col min="11" max="11" width="15.125" style="17" customWidth="1"/>
    <col min="12" max="12" width="14.875" style="17" customWidth="1"/>
    <col min="13" max="13" width="20.125" style="17" hidden="1" customWidth="1"/>
    <col min="14" max="14" width="28.125" style="87" customWidth="1"/>
    <col min="15" max="15" width="31.375" style="87" bestFit="1" customWidth="1"/>
    <col min="16" max="16" width="82.625" style="136" hidden="1" customWidth="1"/>
    <col min="17" max="16384" width="11" style="10"/>
  </cols>
  <sheetData>
    <row r="1" spans="1:17" ht="27" customHeight="1" thickBot="1" x14ac:dyDescent="0.4">
      <c r="A1" s="227" t="s">
        <v>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12"/>
    </row>
    <row r="2" spans="1:17" s="137" customFormat="1" ht="16.5" customHeight="1" thickBot="1" x14ac:dyDescent="0.3">
      <c r="A2" s="236"/>
      <c r="B2" s="237"/>
      <c r="C2" s="238"/>
      <c r="D2" s="232" t="s">
        <v>41</v>
      </c>
      <c r="E2" s="233"/>
      <c r="F2" s="233"/>
      <c r="G2" s="233"/>
      <c r="H2" s="234"/>
      <c r="I2" s="235"/>
      <c r="J2" s="232" t="s">
        <v>46</v>
      </c>
      <c r="K2" s="233"/>
      <c r="L2" s="233"/>
      <c r="M2" s="234"/>
      <c r="N2" s="235"/>
      <c r="O2" s="230"/>
      <c r="P2" s="231"/>
      <c r="Q2" s="143"/>
    </row>
    <row r="3" spans="1:17" s="137" customFormat="1" ht="37.5" customHeight="1" x14ac:dyDescent="0.25">
      <c r="A3" s="263" t="s">
        <v>476</v>
      </c>
      <c r="B3" s="264" t="s">
        <v>1</v>
      </c>
      <c r="C3" s="264" t="s">
        <v>2</v>
      </c>
      <c r="D3" s="265" t="s">
        <v>3</v>
      </c>
      <c r="E3" s="266" t="s">
        <v>51</v>
      </c>
      <c r="F3" s="267" t="s">
        <v>44</v>
      </c>
      <c r="G3" s="268" t="s">
        <v>45</v>
      </c>
      <c r="H3" s="268" t="s">
        <v>338</v>
      </c>
      <c r="I3" s="269" t="s">
        <v>690</v>
      </c>
      <c r="J3" s="268" t="s">
        <v>42</v>
      </c>
      <c r="K3" s="270" t="s">
        <v>43</v>
      </c>
      <c r="L3" s="270" t="s">
        <v>52</v>
      </c>
      <c r="M3" s="270" t="s">
        <v>324</v>
      </c>
      <c r="N3" s="269" t="s">
        <v>690</v>
      </c>
      <c r="O3" s="271" t="s">
        <v>49</v>
      </c>
      <c r="P3" s="145" t="s">
        <v>50</v>
      </c>
      <c r="Q3" s="143"/>
    </row>
    <row r="4" spans="1:17" s="137" customFormat="1" ht="37.5" customHeight="1" x14ac:dyDescent="0.25">
      <c r="A4" s="225" t="s">
        <v>639</v>
      </c>
      <c r="B4" s="24" t="s">
        <v>119</v>
      </c>
      <c r="C4" s="24" t="s">
        <v>597</v>
      </c>
      <c r="D4" s="153">
        <v>618</v>
      </c>
      <c r="E4" s="161">
        <v>15</v>
      </c>
      <c r="F4" s="31">
        <f>+D4*E4</f>
        <v>9270</v>
      </c>
      <c r="G4" s="140"/>
      <c r="H4" s="140"/>
      <c r="I4" s="72">
        <f>+F4+G4+H4</f>
        <v>9270</v>
      </c>
      <c r="J4" s="140">
        <v>1268.97</v>
      </c>
      <c r="K4" s="162"/>
      <c r="L4" s="162"/>
      <c r="M4" s="162"/>
      <c r="N4" s="72">
        <f>+J4+K4+L4+M4</f>
        <v>1268.97</v>
      </c>
      <c r="O4" s="154">
        <f>+I4-N4</f>
        <v>8001.03</v>
      </c>
      <c r="P4" s="144"/>
      <c r="Q4" s="143"/>
    </row>
    <row r="5" spans="1:17" s="137" customFormat="1" ht="37.5" customHeight="1" x14ac:dyDescent="0.25">
      <c r="A5" s="226"/>
      <c r="B5" s="24" t="s">
        <v>124</v>
      </c>
      <c r="C5" s="24" t="s">
        <v>596</v>
      </c>
      <c r="D5" s="153">
        <v>400</v>
      </c>
      <c r="E5" s="161">
        <v>15</v>
      </c>
      <c r="F5" s="31">
        <f t="shared" ref="F5:F71" si="0">+D5*E5</f>
        <v>6000</v>
      </c>
      <c r="G5" s="140"/>
      <c r="H5" s="140"/>
      <c r="I5" s="72">
        <f t="shared" ref="I5:I71" si="1">+F5+G5+H5</f>
        <v>6000</v>
      </c>
      <c r="J5" s="140">
        <v>591.23</v>
      </c>
      <c r="K5" s="162"/>
      <c r="L5" s="162"/>
      <c r="M5" s="162"/>
      <c r="N5" s="72">
        <f t="shared" ref="N5:N71" si="2">+J5+K5+L5+M5</f>
        <v>591.23</v>
      </c>
      <c r="O5" s="154">
        <f t="shared" ref="O5:O71" si="3">+I5-N5</f>
        <v>5408.77</v>
      </c>
      <c r="P5" s="144"/>
      <c r="Q5" s="143"/>
    </row>
    <row r="6" spans="1:17" s="137" customFormat="1" ht="37.5" customHeight="1" x14ac:dyDescent="0.25">
      <c r="A6" s="226"/>
      <c r="B6" s="24" t="s">
        <v>127</v>
      </c>
      <c r="C6" s="24" t="s">
        <v>595</v>
      </c>
      <c r="D6" s="153">
        <v>400</v>
      </c>
      <c r="E6" s="161">
        <v>15</v>
      </c>
      <c r="F6" s="31">
        <f t="shared" si="0"/>
        <v>6000</v>
      </c>
      <c r="G6" s="140"/>
      <c r="H6" s="140"/>
      <c r="I6" s="72">
        <f t="shared" si="1"/>
        <v>6000</v>
      </c>
      <c r="J6" s="140">
        <v>591.23</v>
      </c>
      <c r="K6" s="162"/>
      <c r="L6" s="162"/>
      <c r="M6" s="162"/>
      <c r="N6" s="72">
        <f t="shared" si="2"/>
        <v>591.23</v>
      </c>
      <c r="O6" s="154">
        <f t="shared" si="3"/>
        <v>5408.77</v>
      </c>
      <c r="P6" s="144"/>
      <c r="Q6" s="143"/>
    </row>
    <row r="7" spans="1:17" s="137" customFormat="1" ht="37.5" customHeight="1" x14ac:dyDescent="0.25">
      <c r="A7" s="226"/>
      <c r="B7" s="24" t="s">
        <v>594</v>
      </c>
      <c r="C7" s="24" t="s">
        <v>593</v>
      </c>
      <c r="D7" s="153">
        <v>533.03</v>
      </c>
      <c r="E7" s="37">
        <v>15</v>
      </c>
      <c r="F7" s="31">
        <f t="shared" si="0"/>
        <v>7995.45</v>
      </c>
      <c r="G7" s="140"/>
      <c r="H7" s="140"/>
      <c r="I7" s="72">
        <f t="shared" si="1"/>
        <v>7995.45</v>
      </c>
      <c r="J7" s="140">
        <v>996.65</v>
      </c>
      <c r="K7" s="162"/>
      <c r="L7" s="162"/>
      <c r="M7" s="162"/>
      <c r="N7" s="72">
        <f t="shared" si="2"/>
        <v>996.65</v>
      </c>
      <c r="O7" s="154">
        <f t="shared" si="3"/>
        <v>6998.8</v>
      </c>
      <c r="P7" s="144"/>
      <c r="Q7" s="143"/>
    </row>
    <row r="8" spans="1:17" s="137" customFormat="1" ht="37.5" customHeight="1" x14ac:dyDescent="0.25">
      <c r="A8" s="226"/>
      <c r="B8" s="24" t="s">
        <v>485</v>
      </c>
      <c r="C8" s="24" t="s">
        <v>592</v>
      </c>
      <c r="D8" s="153">
        <v>252.8</v>
      </c>
      <c r="E8" s="37">
        <v>15</v>
      </c>
      <c r="F8" s="31">
        <f t="shared" si="0"/>
        <v>3792</v>
      </c>
      <c r="G8" s="140"/>
      <c r="H8" s="140"/>
      <c r="I8" s="72">
        <f t="shared" si="1"/>
        <v>3792</v>
      </c>
      <c r="J8" s="140">
        <v>277.52</v>
      </c>
      <c r="K8" s="162"/>
      <c r="L8" s="162"/>
      <c r="M8" s="162"/>
      <c r="N8" s="72">
        <f t="shared" si="2"/>
        <v>277.52</v>
      </c>
      <c r="O8" s="154">
        <f t="shared" si="3"/>
        <v>3514.48</v>
      </c>
      <c r="P8" s="144"/>
      <c r="Q8" s="143"/>
    </row>
    <row r="9" spans="1:17" s="137" customFormat="1" ht="37.5" customHeight="1" x14ac:dyDescent="0.25">
      <c r="A9" s="226"/>
      <c r="B9" s="24" t="s">
        <v>591</v>
      </c>
      <c r="C9" s="24" t="s">
        <v>590</v>
      </c>
      <c r="D9" s="155">
        <v>205.66</v>
      </c>
      <c r="E9" s="37">
        <v>15</v>
      </c>
      <c r="F9" s="31">
        <f t="shared" si="0"/>
        <v>3084.9</v>
      </c>
      <c r="G9" s="140"/>
      <c r="H9" s="140"/>
      <c r="I9" s="72">
        <f t="shared" si="1"/>
        <v>3084.9</v>
      </c>
      <c r="J9" s="140">
        <v>75.430000000000007</v>
      </c>
      <c r="K9" s="162"/>
      <c r="L9" s="162"/>
      <c r="M9" s="162"/>
      <c r="N9" s="72">
        <f t="shared" si="2"/>
        <v>75.430000000000007</v>
      </c>
      <c r="O9" s="154">
        <f t="shared" si="3"/>
        <v>3009.4700000000003</v>
      </c>
      <c r="P9" s="144"/>
      <c r="Q9" s="143"/>
    </row>
    <row r="10" spans="1:17" s="137" customFormat="1" ht="37.5" customHeight="1" x14ac:dyDescent="0.25">
      <c r="A10" s="226"/>
      <c r="B10" s="24" t="s">
        <v>434</v>
      </c>
      <c r="C10" s="24" t="s">
        <v>589</v>
      </c>
      <c r="D10" s="155">
        <v>207.8</v>
      </c>
      <c r="E10" s="37">
        <v>15</v>
      </c>
      <c r="F10" s="31">
        <f t="shared" si="0"/>
        <v>3117</v>
      </c>
      <c r="G10" s="140"/>
      <c r="H10" s="140"/>
      <c r="I10" s="72">
        <f t="shared" si="1"/>
        <v>3117</v>
      </c>
      <c r="J10" s="140">
        <v>78.84</v>
      </c>
      <c r="K10" s="162"/>
      <c r="L10" s="162"/>
      <c r="M10" s="162"/>
      <c r="N10" s="72">
        <f t="shared" si="2"/>
        <v>78.84</v>
      </c>
      <c r="O10" s="154">
        <f t="shared" si="3"/>
        <v>3038.16</v>
      </c>
      <c r="P10" s="144"/>
      <c r="Q10" s="143"/>
    </row>
    <row r="11" spans="1:17" s="137" customFormat="1" ht="37.5" customHeight="1" x14ac:dyDescent="0.25">
      <c r="A11" s="226"/>
      <c r="B11" s="24" t="s">
        <v>484</v>
      </c>
      <c r="C11" s="24" t="s">
        <v>311</v>
      </c>
      <c r="D11" s="72">
        <v>190.89</v>
      </c>
      <c r="E11" s="37">
        <v>15</v>
      </c>
      <c r="F11" s="31">
        <f t="shared" si="0"/>
        <v>2863.35</v>
      </c>
      <c r="G11" s="140"/>
      <c r="H11" s="140"/>
      <c r="I11" s="72">
        <f t="shared" si="1"/>
        <v>2863.35</v>
      </c>
      <c r="J11" s="140">
        <v>31.05</v>
      </c>
      <c r="K11" s="140"/>
      <c r="L11" s="140"/>
      <c r="M11" s="140"/>
      <c r="N11" s="72">
        <f t="shared" si="2"/>
        <v>31.05</v>
      </c>
      <c r="O11" s="154">
        <f t="shared" si="3"/>
        <v>2832.2999999999997</v>
      </c>
      <c r="P11" s="139"/>
    </row>
    <row r="12" spans="1:17" s="137" customFormat="1" ht="37.5" customHeight="1" x14ac:dyDescent="0.25">
      <c r="A12" s="226"/>
      <c r="B12" s="24" t="s">
        <v>588</v>
      </c>
      <c r="C12" s="24" t="s">
        <v>587</v>
      </c>
      <c r="D12" s="141">
        <v>177.1</v>
      </c>
      <c r="E12" s="37">
        <v>15</v>
      </c>
      <c r="F12" s="31">
        <f>+D12*E12</f>
        <v>2656.5</v>
      </c>
      <c r="G12" s="140"/>
      <c r="H12" s="140"/>
      <c r="I12" s="72">
        <f>+F12+G12+H12</f>
        <v>2656.5</v>
      </c>
      <c r="J12" s="140">
        <v>12.57</v>
      </c>
      <c r="K12" s="140"/>
      <c r="L12" s="140"/>
      <c r="M12" s="140"/>
      <c r="N12" s="72">
        <f>+J12+K12+L12+M12</f>
        <v>12.57</v>
      </c>
      <c r="O12" s="154">
        <f>+I12-N12</f>
        <v>2643.93</v>
      </c>
      <c r="P12" s="139"/>
    </row>
    <row r="13" spans="1:17" s="137" customFormat="1" ht="37.5" customHeight="1" x14ac:dyDescent="0.25">
      <c r="A13" s="226"/>
      <c r="B13" s="24" t="s">
        <v>475</v>
      </c>
      <c r="C13" s="95" t="s">
        <v>474</v>
      </c>
      <c r="D13" s="141">
        <v>238.65</v>
      </c>
      <c r="E13" s="37">
        <v>15</v>
      </c>
      <c r="F13" s="31">
        <f t="shared" si="0"/>
        <v>3579.75</v>
      </c>
      <c r="G13" s="140"/>
      <c r="H13" s="140"/>
      <c r="I13" s="72">
        <f t="shared" si="1"/>
        <v>3579.75</v>
      </c>
      <c r="J13" s="140">
        <v>146.91999999999999</v>
      </c>
      <c r="K13" s="140"/>
      <c r="L13" s="140"/>
      <c r="M13" s="140"/>
      <c r="N13" s="72">
        <f t="shared" si="2"/>
        <v>146.91999999999999</v>
      </c>
      <c r="O13" s="154">
        <f t="shared" si="3"/>
        <v>3432.83</v>
      </c>
      <c r="P13" s="139"/>
    </row>
    <row r="14" spans="1:17" s="137" customFormat="1" ht="37.5" customHeight="1" x14ac:dyDescent="0.25">
      <c r="A14" s="226"/>
      <c r="B14" s="24" t="s">
        <v>337</v>
      </c>
      <c r="C14" s="24" t="s">
        <v>314</v>
      </c>
      <c r="D14" s="141">
        <v>196.56</v>
      </c>
      <c r="E14" s="37">
        <v>15</v>
      </c>
      <c r="F14" s="31">
        <f t="shared" si="0"/>
        <v>2948.4</v>
      </c>
      <c r="G14" s="140"/>
      <c r="H14" s="140"/>
      <c r="I14" s="72">
        <f t="shared" si="1"/>
        <v>2948.4</v>
      </c>
      <c r="J14" s="140">
        <v>40.22</v>
      </c>
      <c r="K14" s="140"/>
      <c r="L14" s="140"/>
      <c r="M14" s="140"/>
      <c r="N14" s="72">
        <f t="shared" si="2"/>
        <v>40.22</v>
      </c>
      <c r="O14" s="154">
        <f t="shared" si="3"/>
        <v>2908.1800000000003</v>
      </c>
      <c r="P14" s="139"/>
    </row>
    <row r="15" spans="1:17" s="137" customFormat="1" ht="37.5" customHeight="1" x14ac:dyDescent="0.25">
      <c r="A15" s="226"/>
      <c r="B15" s="24" t="s">
        <v>472</v>
      </c>
      <c r="C15" s="95" t="s">
        <v>470</v>
      </c>
      <c r="D15" s="141">
        <v>135</v>
      </c>
      <c r="E15" s="37">
        <v>9</v>
      </c>
      <c r="F15" s="31">
        <f t="shared" si="0"/>
        <v>1215</v>
      </c>
      <c r="G15" s="140">
        <v>2.84</v>
      </c>
      <c r="H15" s="140"/>
      <c r="I15" s="72">
        <f t="shared" si="1"/>
        <v>1217.8399999999999</v>
      </c>
      <c r="J15" s="140"/>
      <c r="K15" s="140"/>
      <c r="L15" s="140"/>
      <c r="M15" s="140"/>
      <c r="N15" s="72">
        <f t="shared" si="2"/>
        <v>0</v>
      </c>
      <c r="O15" s="154">
        <f t="shared" si="3"/>
        <v>1217.8399999999999</v>
      </c>
      <c r="P15" s="139"/>
    </row>
    <row r="16" spans="1:17" s="137" customFormat="1" ht="37.5" customHeight="1" x14ac:dyDescent="0.25">
      <c r="A16" s="226"/>
      <c r="B16" s="24" t="s">
        <v>56</v>
      </c>
      <c r="C16" s="24" t="s">
        <v>315</v>
      </c>
      <c r="D16" s="141">
        <v>213.34</v>
      </c>
      <c r="E16" s="37">
        <v>15</v>
      </c>
      <c r="F16" s="31">
        <f t="shared" si="0"/>
        <v>3200.1</v>
      </c>
      <c r="G16" s="140"/>
      <c r="H16" s="140"/>
      <c r="I16" s="72">
        <f t="shared" si="1"/>
        <v>3200.1</v>
      </c>
      <c r="J16" s="140">
        <v>87.88</v>
      </c>
      <c r="K16" s="140"/>
      <c r="L16" s="140"/>
      <c r="M16" s="140"/>
      <c r="N16" s="72">
        <f t="shared" si="2"/>
        <v>87.88</v>
      </c>
      <c r="O16" s="154">
        <f t="shared" si="3"/>
        <v>3112.22</v>
      </c>
      <c r="P16" s="139"/>
    </row>
    <row r="17" spans="1:16" s="137" customFormat="1" ht="37.5" customHeight="1" x14ac:dyDescent="0.25">
      <c r="A17" s="226"/>
      <c r="B17" s="24" t="s">
        <v>548</v>
      </c>
      <c r="C17" s="24" t="s">
        <v>549</v>
      </c>
      <c r="D17" s="141">
        <v>290.5</v>
      </c>
      <c r="E17" s="37">
        <v>15</v>
      </c>
      <c r="F17" s="31">
        <f t="shared" si="0"/>
        <v>4357.5</v>
      </c>
      <c r="G17" s="140"/>
      <c r="H17" s="140"/>
      <c r="I17" s="72">
        <f t="shared" si="1"/>
        <v>4357.5</v>
      </c>
      <c r="J17" s="140">
        <v>338.9</v>
      </c>
      <c r="K17" s="140"/>
      <c r="L17" s="140"/>
      <c r="M17" s="140"/>
      <c r="N17" s="72">
        <f t="shared" si="2"/>
        <v>338.9</v>
      </c>
      <c r="O17" s="154">
        <f t="shared" si="3"/>
        <v>4018.6</v>
      </c>
      <c r="P17" s="139"/>
    </row>
    <row r="18" spans="1:16" s="137" customFormat="1" ht="37.5" customHeight="1" x14ac:dyDescent="0.25">
      <c r="A18" s="226"/>
      <c r="B18" s="24" t="s">
        <v>17</v>
      </c>
      <c r="C18" s="95" t="s">
        <v>323</v>
      </c>
      <c r="D18" s="141">
        <v>141.5</v>
      </c>
      <c r="E18" s="37">
        <v>15</v>
      </c>
      <c r="F18" s="31">
        <f t="shared" si="0"/>
        <v>2122.5</v>
      </c>
      <c r="G18" s="140">
        <v>65.44</v>
      </c>
      <c r="H18" s="140"/>
      <c r="I18" s="72">
        <f t="shared" si="1"/>
        <v>2187.94</v>
      </c>
      <c r="J18" s="140"/>
      <c r="K18" s="140"/>
      <c r="L18" s="140"/>
      <c r="M18" s="140"/>
      <c r="N18" s="72">
        <f t="shared" si="2"/>
        <v>0</v>
      </c>
      <c r="O18" s="154">
        <f t="shared" si="3"/>
        <v>2187.94</v>
      </c>
      <c r="P18" s="139"/>
    </row>
    <row r="19" spans="1:16" s="137" customFormat="1" ht="37.5" customHeight="1" x14ac:dyDescent="0.25">
      <c r="A19" s="226"/>
      <c r="B19" s="24" t="s">
        <v>486</v>
      </c>
      <c r="C19" s="95" t="s">
        <v>342</v>
      </c>
      <c r="D19" s="141">
        <v>264.45</v>
      </c>
      <c r="E19" s="37">
        <v>15</v>
      </c>
      <c r="F19" s="31">
        <f t="shared" si="0"/>
        <v>3966.75</v>
      </c>
      <c r="G19" s="140"/>
      <c r="H19" s="140"/>
      <c r="I19" s="72">
        <f t="shared" si="1"/>
        <v>3966.75</v>
      </c>
      <c r="J19" s="140">
        <v>296.39999999999998</v>
      </c>
      <c r="K19" s="140"/>
      <c r="L19" s="140"/>
      <c r="M19" s="140"/>
      <c r="N19" s="72">
        <f t="shared" si="2"/>
        <v>296.39999999999998</v>
      </c>
      <c r="O19" s="154">
        <f t="shared" si="3"/>
        <v>3670.35</v>
      </c>
      <c r="P19" s="139"/>
    </row>
    <row r="20" spans="1:16" s="137" customFormat="1" ht="37.5" customHeight="1" x14ac:dyDescent="0.25">
      <c r="A20" s="226"/>
      <c r="B20" s="24" t="s">
        <v>473</v>
      </c>
      <c r="C20" s="95" t="s">
        <v>544</v>
      </c>
      <c r="D20" s="141">
        <v>206</v>
      </c>
      <c r="E20" s="37">
        <v>15</v>
      </c>
      <c r="F20" s="31">
        <f t="shared" si="0"/>
        <v>3090</v>
      </c>
      <c r="G20" s="140"/>
      <c r="H20" s="140"/>
      <c r="I20" s="72">
        <f t="shared" si="1"/>
        <v>3090</v>
      </c>
      <c r="J20" s="140">
        <v>75.900000000000006</v>
      </c>
      <c r="K20" s="140"/>
      <c r="L20" s="140"/>
      <c r="M20" s="140"/>
      <c r="N20" s="72">
        <f t="shared" si="2"/>
        <v>75.900000000000006</v>
      </c>
      <c r="O20" s="154">
        <f t="shared" si="3"/>
        <v>3014.1</v>
      </c>
      <c r="P20" s="139"/>
    </row>
    <row r="21" spans="1:16" s="137" customFormat="1" ht="37.5" customHeight="1" x14ac:dyDescent="0.25">
      <c r="A21" s="226"/>
      <c r="B21" s="24" t="s">
        <v>520</v>
      </c>
      <c r="C21" s="24" t="s">
        <v>521</v>
      </c>
      <c r="D21" s="141">
        <v>274.14999999999998</v>
      </c>
      <c r="E21" s="37">
        <v>15</v>
      </c>
      <c r="F21" s="31">
        <f t="shared" si="0"/>
        <v>4112.25</v>
      </c>
      <c r="G21" s="140"/>
      <c r="H21" s="140"/>
      <c r="I21" s="72">
        <f t="shared" si="1"/>
        <v>4112.25</v>
      </c>
      <c r="J21" s="140">
        <v>312.23</v>
      </c>
      <c r="K21" s="140"/>
      <c r="L21" s="140"/>
      <c r="M21" s="140"/>
      <c r="N21" s="72">
        <f t="shared" si="2"/>
        <v>312.23</v>
      </c>
      <c r="O21" s="154">
        <f t="shared" si="3"/>
        <v>3800.02</v>
      </c>
      <c r="P21" s="139"/>
    </row>
    <row r="22" spans="1:16" s="137" customFormat="1" ht="37.5" customHeight="1" x14ac:dyDescent="0.25">
      <c r="A22" s="226"/>
      <c r="B22" s="24" t="s">
        <v>520</v>
      </c>
      <c r="C22" s="24" t="s">
        <v>525</v>
      </c>
      <c r="D22" s="141">
        <v>274.14999999999998</v>
      </c>
      <c r="E22" s="37">
        <v>15</v>
      </c>
      <c r="F22" s="31">
        <f t="shared" si="0"/>
        <v>4112.25</v>
      </c>
      <c r="G22" s="140"/>
      <c r="H22" s="140"/>
      <c r="I22" s="72">
        <f t="shared" si="1"/>
        <v>4112.25</v>
      </c>
      <c r="J22" s="140">
        <v>312.23</v>
      </c>
      <c r="K22" s="140"/>
      <c r="L22" s="140"/>
      <c r="M22" s="140"/>
      <c r="N22" s="72">
        <f t="shared" si="2"/>
        <v>312.23</v>
      </c>
      <c r="O22" s="154">
        <f t="shared" si="3"/>
        <v>3800.02</v>
      </c>
      <c r="P22" s="139"/>
    </row>
    <row r="23" spans="1:16" s="137" customFormat="1" ht="37.5" customHeight="1" x14ac:dyDescent="0.25">
      <c r="A23" s="226"/>
      <c r="B23" s="24" t="s">
        <v>511</v>
      </c>
      <c r="C23" s="24" t="s">
        <v>512</v>
      </c>
      <c r="D23" s="141">
        <v>289.14999999999998</v>
      </c>
      <c r="E23" s="37">
        <v>15</v>
      </c>
      <c r="F23" s="31">
        <f t="shared" si="0"/>
        <v>4337.25</v>
      </c>
      <c r="G23" s="140"/>
      <c r="H23" s="140"/>
      <c r="I23" s="72">
        <f t="shared" si="1"/>
        <v>4337.25</v>
      </c>
      <c r="J23" s="140">
        <v>336.71</v>
      </c>
      <c r="K23" s="140"/>
      <c r="L23" s="140"/>
      <c r="M23" s="140"/>
      <c r="N23" s="72">
        <f t="shared" si="2"/>
        <v>336.71</v>
      </c>
      <c r="O23" s="154">
        <f t="shared" si="3"/>
        <v>4000.54</v>
      </c>
      <c r="P23" s="139"/>
    </row>
    <row r="24" spans="1:16" s="137" customFormat="1" ht="37.5" customHeight="1" x14ac:dyDescent="0.25">
      <c r="A24" s="226"/>
      <c r="B24" s="24" t="s">
        <v>511</v>
      </c>
      <c r="C24" s="24" t="s">
        <v>513</v>
      </c>
      <c r="D24" s="141">
        <v>289.14999999999998</v>
      </c>
      <c r="E24" s="37">
        <v>15</v>
      </c>
      <c r="F24" s="31">
        <f t="shared" si="0"/>
        <v>4337.25</v>
      </c>
      <c r="G24" s="140"/>
      <c r="H24" s="140"/>
      <c r="I24" s="72">
        <f t="shared" si="1"/>
        <v>4337.25</v>
      </c>
      <c r="J24" s="140">
        <v>336.71</v>
      </c>
      <c r="K24" s="140"/>
      <c r="L24" s="140"/>
      <c r="M24" s="140"/>
      <c r="N24" s="72">
        <f t="shared" si="2"/>
        <v>336.71</v>
      </c>
      <c r="O24" s="154">
        <f t="shared" si="3"/>
        <v>4000.54</v>
      </c>
      <c r="P24" s="139"/>
    </row>
    <row r="25" spans="1:16" s="137" customFormat="1" ht="37.5" customHeight="1" x14ac:dyDescent="0.25">
      <c r="A25" s="226"/>
      <c r="B25" s="24" t="s">
        <v>677</v>
      </c>
      <c r="C25" s="24" t="s">
        <v>682</v>
      </c>
      <c r="D25" s="141">
        <v>223.2</v>
      </c>
      <c r="E25" s="37">
        <v>15</v>
      </c>
      <c r="F25" s="31">
        <f t="shared" si="0"/>
        <v>3348</v>
      </c>
      <c r="G25" s="140"/>
      <c r="H25" s="140"/>
      <c r="I25" s="72">
        <f t="shared" si="1"/>
        <v>3348</v>
      </c>
      <c r="J25" s="140">
        <v>104.07</v>
      </c>
      <c r="K25" s="140"/>
      <c r="L25" s="140"/>
      <c r="M25" s="140"/>
      <c r="N25" s="72">
        <f t="shared" si="2"/>
        <v>104.07</v>
      </c>
      <c r="O25" s="154">
        <f t="shared" si="3"/>
        <v>3243.93</v>
      </c>
      <c r="P25" s="139"/>
    </row>
    <row r="26" spans="1:16" s="137" customFormat="1" ht="37.5" customHeight="1" x14ac:dyDescent="0.25">
      <c r="A26" s="226"/>
      <c r="B26" s="24" t="s">
        <v>487</v>
      </c>
      <c r="C26" s="24" t="s">
        <v>515</v>
      </c>
      <c r="D26" s="141">
        <v>215.4</v>
      </c>
      <c r="E26" s="37">
        <v>15</v>
      </c>
      <c r="F26" s="31">
        <f t="shared" si="0"/>
        <v>3231</v>
      </c>
      <c r="G26" s="140"/>
      <c r="H26" s="140"/>
      <c r="I26" s="72">
        <f t="shared" si="1"/>
        <v>3231</v>
      </c>
      <c r="J26" s="140">
        <v>91.33</v>
      </c>
      <c r="K26" s="140"/>
      <c r="L26" s="140"/>
      <c r="M26" s="140"/>
      <c r="N26" s="72">
        <f t="shared" si="2"/>
        <v>91.33</v>
      </c>
      <c r="O26" s="154">
        <f t="shared" si="3"/>
        <v>3139.67</v>
      </c>
      <c r="P26" s="139"/>
    </row>
    <row r="27" spans="1:16" s="137" customFormat="1" ht="37.5" customHeight="1" x14ac:dyDescent="0.25">
      <c r="A27" s="226" t="s">
        <v>676</v>
      </c>
      <c r="B27" s="24" t="s">
        <v>689</v>
      </c>
      <c r="C27" s="24" t="s">
        <v>530</v>
      </c>
      <c r="D27" s="141">
        <v>177.1</v>
      </c>
      <c r="E27" s="37">
        <v>15</v>
      </c>
      <c r="F27" s="31">
        <f t="shared" si="0"/>
        <v>2656.5</v>
      </c>
      <c r="G27" s="140"/>
      <c r="H27" s="140"/>
      <c r="I27" s="72">
        <f t="shared" si="1"/>
        <v>2656.5</v>
      </c>
      <c r="J27" s="140">
        <v>12.57</v>
      </c>
      <c r="K27" s="140"/>
      <c r="L27" s="140"/>
      <c r="M27" s="140"/>
      <c r="N27" s="72">
        <f t="shared" si="2"/>
        <v>12.57</v>
      </c>
      <c r="O27" s="154">
        <f t="shared" si="3"/>
        <v>2643.93</v>
      </c>
      <c r="P27" s="139"/>
    </row>
    <row r="28" spans="1:16" s="137" customFormat="1" ht="37.5" customHeight="1" x14ac:dyDescent="0.25">
      <c r="A28" s="226"/>
      <c r="B28" s="24" t="s">
        <v>542</v>
      </c>
      <c r="C28" s="24" t="s">
        <v>543</v>
      </c>
      <c r="D28" s="141">
        <v>177.1</v>
      </c>
      <c r="E28" s="37">
        <v>15</v>
      </c>
      <c r="F28" s="31">
        <f t="shared" si="0"/>
        <v>2656.5</v>
      </c>
      <c r="G28" s="140"/>
      <c r="H28" s="140"/>
      <c r="I28" s="72">
        <f t="shared" si="1"/>
        <v>2656.5</v>
      </c>
      <c r="J28" s="140">
        <v>12.57</v>
      </c>
      <c r="K28" s="140"/>
      <c r="L28" s="140"/>
      <c r="M28" s="140"/>
      <c r="N28" s="72">
        <f t="shared" si="2"/>
        <v>12.57</v>
      </c>
      <c r="O28" s="154">
        <f t="shared" si="3"/>
        <v>2643.93</v>
      </c>
      <c r="P28" s="139"/>
    </row>
    <row r="29" spans="1:16" s="137" customFormat="1" ht="37.5" customHeight="1" x14ac:dyDescent="0.25">
      <c r="A29" s="226"/>
      <c r="B29" s="24" t="s">
        <v>586</v>
      </c>
      <c r="C29" s="24" t="s">
        <v>585</v>
      </c>
      <c r="D29" s="141">
        <v>214.34</v>
      </c>
      <c r="E29" s="37">
        <v>15</v>
      </c>
      <c r="F29" s="31">
        <f t="shared" si="0"/>
        <v>3215.1</v>
      </c>
      <c r="G29" s="140"/>
      <c r="H29" s="140"/>
      <c r="I29" s="72">
        <f t="shared" si="1"/>
        <v>3215.1</v>
      </c>
      <c r="J29" s="140">
        <v>89.5</v>
      </c>
      <c r="K29" s="140"/>
      <c r="L29" s="140"/>
      <c r="M29" s="140"/>
      <c r="N29" s="72">
        <f t="shared" si="2"/>
        <v>89.5</v>
      </c>
      <c r="O29" s="154">
        <f t="shared" si="3"/>
        <v>3125.6</v>
      </c>
      <c r="P29" s="139"/>
    </row>
    <row r="30" spans="1:16" s="137" customFormat="1" ht="37.5" customHeight="1" x14ac:dyDescent="0.25">
      <c r="A30" s="226"/>
      <c r="B30" s="24" t="s">
        <v>584</v>
      </c>
      <c r="C30" s="24" t="s">
        <v>583</v>
      </c>
      <c r="D30" s="141">
        <v>197.7</v>
      </c>
      <c r="E30" s="37">
        <v>15</v>
      </c>
      <c r="F30" s="31">
        <f t="shared" si="0"/>
        <v>2965.5</v>
      </c>
      <c r="G30" s="140"/>
      <c r="H30" s="140"/>
      <c r="I30" s="72">
        <f t="shared" si="1"/>
        <v>2965.5</v>
      </c>
      <c r="J30" s="140">
        <v>42.17</v>
      </c>
      <c r="K30" s="140"/>
      <c r="L30" s="140"/>
      <c r="M30" s="140"/>
      <c r="N30" s="72">
        <f t="shared" si="2"/>
        <v>42.17</v>
      </c>
      <c r="O30" s="154">
        <f t="shared" si="3"/>
        <v>2923.33</v>
      </c>
      <c r="P30" s="139"/>
    </row>
    <row r="31" spans="1:16" s="137" customFormat="1" ht="37.5" customHeight="1" x14ac:dyDescent="0.25">
      <c r="A31" s="226"/>
      <c r="B31" s="24" t="s">
        <v>654</v>
      </c>
      <c r="C31" s="24" t="s">
        <v>663</v>
      </c>
      <c r="D31" s="141">
        <v>225.9</v>
      </c>
      <c r="E31" s="37">
        <v>15</v>
      </c>
      <c r="F31" s="31">
        <f t="shared" si="0"/>
        <v>3388.5</v>
      </c>
      <c r="G31" s="140"/>
      <c r="H31" s="140"/>
      <c r="I31" s="72">
        <f t="shared" si="1"/>
        <v>3388.5</v>
      </c>
      <c r="J31" s="140">
        <v>104.49</v>
      </c>
      <c r="K31" s="140"/>
      <c r="L31" s="140"/>
      <c r="M31" s="140"/>
      <c r="N31" s="72">
        <f t="shared" si="2"/>
        <v>104.49</v>
      </c>
      <c r="O31" s="154">
        <f t="shared" si="3"/>
        <v>3284.01</v>
      </c>
      <c r="P31" s="139"/>
    </row>
    <row r="32" spans="1:16" s="137" customFormat="1" ht="37.5" customHeight="1" x14ac:dyDescent="0.25">
      <c r="A32" s="226"/>
      <c r="B32" s="24" t="s">
        <v>655</v>
      </c>
      <c r="C32" s="24" t="s">
        <v>662</v>
      </c>
      <c r="D32" s="141">
        <v>163.83000000000001</v>
      </c>
      <c r="E32" s="37">
        <v>15</v>
      </c>
      <c r="F32" s="31">
        <f t="shared" si="0"/>
        <v>2457.4500000000003</v>
      </c>
      <c r="G32" s="140">
        <v>15.35</v>
      </c>
      <c r="H32" s="140"/>
      <c r="I32" s="72">
        <f t="shared" si="1"/>
        <v>2472.8000000000002</v>
      </c>
      <c r="J32" s="140"/>
      <c r="K32" s="140"/>
      <c r="L32" s="140"/>
      <c r="M32" s="140"/>
      <c r="N32" s="72">
        <f t="shared" si="2"/>
        <v>0</v>
      </c>
      <c r="O32" s="154">
        <f t="shared" si="3"/>
        <v>2472.8000000000002</v>
      </c>
      <c r="P32" s="139"/>
    </row>
    <row r="33" spans="1:16" s="137" customFormat="1" ht="37.5" customHeight="1" x14ac:dyDescent="0.25">
      <c r="A33" s="226"/>
      <c r="B33" s="24" t="s">
        <v>656</v>
      </c>
      <c r="C33" s="24" t="s">
        <v>661</v>
      </c>
      <c r="D33" s="141">
        <v>206</v>
      </c>
      <c r="E33" s="37">
        <v>15</v>
      </c>
      <c r="F33" s="31">
        <f t="shared" si="0"/>
        <v>3090</v>
      </c>
      <c r="G33" s="140"/>
      <c r="H33" s="140"/>
      <c r="I33" s="72">
        <f t="shared" si="1"/>
        <v>3090</v>
      </c>
      <c r="J33" s="140">
        <v>75.98</v>
      </c>
      <c r="K33" s="140"/>
      <c r="L33" s="140"/>
      <c r="M33" s="140"/>
      <c r="N33" s="72">
        <f t="shared" si="2"/>
        <v>75.98</v>
      </c>
      <c r="O33" s="154">
        <f t="shared" si="3"/>
        <v>3014.02</v>
      </c>
      <c r="P33" s="139"/>
    </row>
    <row r="34" spans="1:16" s="137" customFormat="1" ht="37.5" customHeight="1" x14ac:dyDescent="0.25">
      <c r="A34" s="226"/>
      <c r="B34" s="24" t="s">
        <v>656</v>
      </c>
      <c r="C34" s="24" t="s">
        <v>686</v>
      </c>
      <c r="D34" s="141">
        <v>166.09</v>
      </c>
      <c r="E34" s="37">
        <v>15</v>
      </c>
      <c r="F34" s="31">
        <f t="shared" si="0"/>
        <v>2491.35</v>
      </c>
      <c r="G34" s="140">
        <v>14.32</v>
      </c>
      <c r="H34" s="140"/>
      <c r="I34" s="72">
        <f t="shared" si="1"/>
        <v>2505.67</v>
      </c>
      <c r="J34" s="140"/>
      <c r="K34" s="140"/>
      <c r="L34" s="140"/>
      <c r="M34" s="140"/>
      <c r="N34" s="72">
        <f t="shared" si="2"/>
        <v>0</v>
      </c>
      <c r="O34" s="154">
        <f t="shared" si="3"/>
        <v>2505.67</v>
      </c>
      <c r="P34" s="139"/>
    </row>
    <row r="35" spans="1:16" s="137" customFormat="1" ht="37.5" customHeight="1" x14ac:dyDescent="0.25">
      <c r="A35" s="226"/>
      <c r="B35" s="24" t="s">
        <v>657</v>
      </c>
      <c r="C35" s="24" t="s">
        <v>660</v>
      </c>
      <c r="D35" s="141">
        <v>206</v>
      </c>
      <c r="E35" s="37">
        <v>15</v>
      </c>
      <c r="F35" s="31">
        <f t="shared" si="0"/>
        <v>3090</v>
      </c>
      <c r="G35" s="140"/>
      <c r="H35" s="140"/>
      <c r="I35" s="72">
        <f t="shared" si="1"/>
        <v>3090</v>
      </c>
      <c r="J35" s="140">
        <v>75.98</v>
      </c>
      <c r="K35" s="140"/>
      <c r="L35" s="140"/>
      <c r="M35" s="140"/>
      <c r="N35" s="72">
        <f t="shared" si="2"/>
        <v>75.98</v>
      </c>
      <c r="O35" s="154">
        <f t="shared" si="3"/>
        <v>3014.02</v>
      </c>
      <c r="P35" s="139"/>
    </row>
    <row r="36" spans="1:16" s="137" customFormat="1" ht="37.5" customHeight="1" x14ac:dyDescent="0.25">
      <c r="A36" s="226"/>
      <c r="B36" s="24" t="s">
        <v>683</v>
      </c>
      <c r="C36" s="24" t="s">
        <v>684</v>
      </c>
      <c r="D36" s="141">
        <v>252.8</v>
      </c>
      <c r="E36" s="37">
        <v>15</v>
      </c>
      <c r="F36" s="31">
        <f t="shared" si="0"/>
        <v>3792</v>
      </c>
      <c r="G36" s="140"/>
      <c r="H36" s="140"/>
      <c r="I36" s="72">
        <f t="shared" si="1"/>
        <v>3792</v>
      </c>
      <c r="J36" s="140">
        <v>277.8</v>
      </c>
      <c r="K36" s="140"/>
      <c r="L36" s="140"/>
      <c r="M36" s="140"/>
      <c r="N36" s="72">
        <f t="shared" si="2"/>
        <v>277.8</v>
      </c>
      <c r="O36" s="154">
        <f t="shared" si="3"/>
        <v>3514.2</v>
      </c>
      <c r="P36" s="139"/>
    </row>
    <row r="37" spans="1:16" s="137" customFormat="1" ht="37.5" customHeight="1" x14ac:dyDescent="0.25">
      <c r="A37" s="226"/>
      <c r="B37" s="24" t="s">
        <v>658</v>
      </c>
      <c r="C37" s="24" t="s">
        <v>659</v>
      </c>
      <c r="D37" s="141">
        <v>252.8</v>
      </c>
      <c r="E37" s="37">
        <v>15</v>
      </c>
      <c r="F37" s="31">
        <f t="shared" si="0"/>
        <v>3792</v>
      </c>
      <c r="G37" s="140"/>
      <c r="H37" s="140"/>
      <c r="I37" s="72">
        <f t="shared" si="1"/>
        <v>3792</v>
      </c>
      <c r="J37" s="140">
        <v>277.8</v>
      </c>
      <c r="K37" s="140"/>
      <c r="L37" s="140"/>
      <c r="M37" s="140"/>
      <c r="N37" s="72">
        <f t="shared" si="2"/>
        <v>277.8</v>
      </c>
      <c r="O37" s="154">
        <f t="shared" si="3"/>
        <v>3514.2</v>
      </c>
      <c r="P37" s="139"/>
    </row>
    <row r="38" spans="1:16" s="137" customFormat="1" ht="37.5" customHeight="1" x14ac:dyDescent="0.25">
      <c r="A38" s="156" t="s">
        <v>582</v>
      </c>
      <c r="B38" s="24" t="s">
        <v>581</v>
      </c>
      <c r="C38" s="24" t="s">
        <v>312</v>
      </c>
      <c r="D38" s="141">
        <v>400</v>
      </c>
      <c r="E38" s="37">
        <v>15</v>
      </c>
      <c r="F38" s="31">
        <f t="shared" si="0"/>
        <v>6000</v>
      </c>
      <c r="G38" s="140"/>
      <c r="H38" s="140"/>
      <c r="I38" s="72">
        <f t="shared" si="1"/>
        <v>6000</v>
      </c>
      <c r="J38" s="140">
        <v>591.23</v>
      </c>
      <c r="K38" s="140"/>
      <c r="L38" s="140"/>
      <c r="M38" s="140"/>
      <c r="N38" s="72">
        <f t="shared" si="2"/>
        <v>591.23</v>
      </c>
      <c r="O38" s="154">
        <f t="shared" si="3"/>
        <v>5408.77</v>
      </c>
      <c r="P38" s="139"/>
    </row>
    <row r="39" spans="1:16" s="137" customFormat="1" ht="37.5" customHeight="1" x14ac:dyDescent="0.25">
      <c r="A39" s="157" t="s">
        <v>9</v>
      </c>
      <c r="B39" s="24" t="s">
        <v>10</v>
      </c>
      <c r="C39" s="24" t="s">
        <v>580</v>
      </c>
      <c r="D39" s="141">
        <v>238.7</v>
      </c>
      <c r="E39" s="37">
        <v>15</v>
      </c>
      <c r="F39" s="31">
        <f t="shared" si="0"/>
        <v>3580.5</v>
      </c>
      <c r="G39" s="140"/>
      <c r="H39" s="140"/>
      <c r="I39" s="72">
        <f t="shared" si="1"/>
        <v>3580.5</v>
      </c>
      <c r="J39" s="140">
        <v>153.9</v>
      </c>
      <c r="K39" s="140"/>
      <c r="L39" s="140"/>
      <c r="M39" s="140"/>
      <c r="N39" s="72">
        <f t="shared" si="2"/>
        <v>153.9</v>
      </c>
      <c r="O39" s="154">
        <f t="shared" si="3"/>
        <v>3426.6</v>
      </c>
      <c r="P39" s="139"/>
    </row>
    <row r="40" spans="1:16" s="137" customFormat="1" ht="37.5" customHeight="1" x14ac:dyDescent="0.25">
      <c r="A40" s="222" t="s">
        <v>349</v>
      </c>
      <c r="B40" s="24" t="s">
        <v>671</v>
      </c>
      <c r="C40" s="24" t="s">
        <v>672</v>
      </c>
      <c r="D40" s="141">
        <v>718.02</v>
      </c>
      <c r="E40" s="37">
        <v>15</v>
      </c>
      <c r="F40" s="31">
        <f t="shared" si="0"/>
        <v>10770.3</v>
      </c>
      <c r="G40" s="140"/>
      <c r="H40" s="140"/>
      <c r="I40" s="72">
        <f t="shared" si="1"/>
        <v>10770.3</v>
      </c>
      <c r="J40" s="140">
        <v>1598.87</v>
      </c>
      <c r="K40" s="140"/>
      <c r="L40" s="140"/>
      <c r="M40" s="140"/>
      <c r="N40" s="72">
        <f t="shared" si="2"/>
        <v>1598.87</v>
      </c>
      <c r="O40" s="154">
        <f t="shared" si="3"/>
        <v>9171.43</v>
      </c>
      <c r="P40" s="139"/>
    </row>
    <row r="41" spans="1:16" s="137" customFormat="1" ht="37.5" customHeight="1" x14ac:dyDescent="0.25">
      <c r="A41" s="224"/>
      <c r="B41" s="24" t="s">
        <v>579</v>
      </c>
      <c r="C41" s="24" t="s">
        <v>578</v>
      </c>
      <c r="D41" s="141">
        <v>207.8</v>
      </c>
      <c r="E41" s="37">
        <v>15</v>
      </c>
      <c r="F41" s="31">
        <f t="shared" si="0"/>
        <v>3117</v>
      </c>
      <c r="G41" s="140"/>
      <c r="H41" s="140"/>
      <c r="I41" s="72">
        <f t="shared" si="1"/>
        <v>3117</v>
      </c>
      <c r="J41" s="140">
        <v>78.92</v>
      </c>
      <c r="K41" s="140"/>
      <c r="L41" s="140"/>
      <c r="M41" s="140"/>
      <c r="N41" s="72">
        <f t="shared" si="2"/>
        <v>78.92</v>
      </c>
      <c r="O41" s="154">
        <f t="shared" si="3"/>
        <v>3038.08</v>
      </c>
      <c r="P41" s="139"/>
    </row>
    <row r="42" spans="1:16" s="137" customFormat="1" ht="37.5" customHeight="1" x14ac:dyDescent="0.25">
      <c r="A42" s="219" t="s">
        <v>488</v>
      </c>
      <c r="B42" s="24" t="s">
        <v>119</v>
      </c>
      <c r="C42" s="24" t="s">
        <v>550</v>
      </c>
      <c r="D42" s="141">
        <v>618</v>
      </c>
      <c r="E42" s="37">
        <v>15</v>
      </c>
      <c r="F42" s="31">
        <f t="shared" si="0"/>
        <v>9270</v>
      </c>
      <c r="G42" s="140"/>
      <c r="H42" s="140"/>
      <c r="I42" s="72">
        <f t="shared" si="1"/>
        <v>9270</v>
      </c>
      <c r="J42" s="140">
        <v>1268.97</v>
      </c>
      <c r="K42" s="140"/>
      <c r="L42" s="140"/>
      <c r="M42" s="140"/>
      <c r="N42" s="72">
        <f t="shared" si="2"/>
        <v>1268.97</v>
      </c>
      <c r="O42" s="154">
        <f t="shared" si="3"/>
        <v>8001.03</v>
      </c>
      <c r="P42" s="139"/>
    </row>
    <row r="43" spans="1:16" s="137" customFormat="1" ht="37.5" customHeight="1" x14ac:dyDescent="0.25">
      <c r="A43" s="220"/>
      <c r="B43" s="24" t="s">
        <v>577</v>
      </c>
      <c r="C43" s="24" t="s">
        <v>576</v>
      </c>
      <c r="D43" s="141">
        <v>320</v>
      </c>
      <c r="E43" s="37">
        <v>15</v>
      </c>
      <c r="F43" s="31">
        <f t="shared" si="0"/>
        <v>4800</v>
      </c>
      <c r="G43" s="140"/>
      <c r="H43" s="140"/>
      <c r="I43" s="72">
        <f t="shared" si="1"/>
        <v>4800</v>
      </c>
      <c r="J43" s="140">
        <v>389.92</v>
      </c>
      <c r="K43" s="140"/>
      <c r="L43" s="140"/>
      <c r="M43" s="140"/>
      <c r="N43" s="72">
        <f t="shared" si="2"/>
        <v>389.92</v>
      </c>
      <c r="O43" s="154">
        <f t="shared" si="3"/>
        <v>4410.08</v>
      </c>
      <c r="P43" s="139"/>
    </row>
    <row r="44" spans="1:16" s="137" customFormat="1" ht="37.5" customHeight="1" x14ac:dyDescent="0.25">
      <c r="A44" s="220"/>
      <c r="B44" s="24" t="s">
        <v>116</v>
      </c>
      <c r="C44" s="24" t="s">
        <v>575</v>
      </c>
      <c r="D44" s="141">
        <v>449.9</v>
      </c>
      <c r="E44" s="37">
        <v>15</v>
      </c>
      <c r="F44" s="31">
        <f t="shared" si="0"/>
        <v>6748.5</v>
      </c>
      <c r="G44" s="140"/>
      <c r="H44" s="140"/>
      <c r="I44" s="72">
        <f t="shared" si="1"/>
        <v>6748.5</v>
      </c>
      <c r="J44" s="140">
        <v>730.3</v>
      </c>
      <c r="K44" s="140"/>
      <c r="L44" s="140"/>
      <c r="M44" s="140"/>
      <c r="N44" s="72">
        <f t="shared" si="2"/>
        <v>730.3</v>
      </c>
      <c r="O44" s="154">
        <f t="shared" si="3"/>
        <v>6018.2</v>
      </c>
      <c r="P44" s="139"/>
    </row>
    <row r="45" spans="1:16" s="137" customFormat="1" ht="37.5" customHeight="1" x14ac:dyDescent="0.25">
      <c r="A45" s="220"/>
      <c r="B45" s="149" t="s">
        <v>116</v>
      </c>
      <c r="C45" s="24" t="s">
        <v>574</v>
      </c>
      <c r="D45" s="141">
        <v>405.46</v>
      </c>
      <c r="E45" s="37">
        <v>15</v>
      </c>
      <c r="F45" s="31">
        <f t="shared" si="0"/>
        <v>6081.9</v>
      </c>
      <c r="G45" s="140"/>
      <c r="H45" s="140"/>
      <c r="I45" s="72">
        <f t="shared" si="1"/>
        <v>6081.9</v>
      </c>
      <c r="J45" s="140">
        <v>605.9</v>
      </c>
      <c r="K45" s="140"/>
      <c r="L45" s="140"/>
      <c r="M45" s="140"/>
      <c r="N45" s="72">
        <f t="shared" si="2"/>
        <v>605.9</v>
      </c>
      <c r="O45" s="154">
        <f t="shared" si="3"/>
        <v>5476</v>
      </c>
      <c r="P45" s="139"/>
    </row>
    <row r="46" spans="1:16" s="137" customFormat="1" ht="37.5" customHeight="1" x14ac:dyDescent="0.25">
      <c r="A46" s="220"/>
      <c r="B46" s="24" t="s">
        <v>116</v>
      </c>
      <c r="C46" s="24" t="s">
        <v>489</v>
      </c>
      <c r="D46" s="141">
        <v>454.55</v>
      </c>
      <c r="E46" s="37">
        <v>15</v>
      </c>
      <c r="F46" s="31">
        <f t="shared" si="0"/>
        <v>6818.25</v>
      </c>
      <c r="G46" s="140"/>
      <c r="H46" s="140"/>
      <c r="I46" s="72">
        <f t="shared" si="1"/>
        <v>6818.25</v>
      </c>
      <c r="J46" s="140">
        <v>745.28</v>
      </c>
      <c r="K46" s="140"/>
      <c r="L46" s="140"/>
      <c r="M46" s="140"/>
      <c r="N46" s="72">
        <f t="shared" si="2"/>
        <v>745.28</v>
      </c>
      <c r="O46" s="154">
        <f t="shared" si="3"/>
        <v>6072.97</v>
      </c>
      <c r="P46" s="139"/>
    </row>
    <row r="47" spans="1:16" s="137" customFormat="1" ht="37.5" customHeight="1" x14ac:dyDescent="0.25">
      <c r="A47" s="220"/>
      <c r="B47" s="24" t="s">
        <v>331</v>
      </c>
      <c r="C47" s="95" t="s">
        <v>332</v>
      </c>
      <c r="D47" s="141">
        <v>449.9</v>
      </c>
      <c r="E47" s="37">
        <v>15</v>
      </c>
      <c r="F47" s="31">
        <f t="shared" si="0"/>
        <v>6748.5</v>
      </c>
      <c r="G47" s="140"/>
      <c r="H47" s="140"/>
      <c r="I47" s="72">
        <f t="shared" si="1"/>
        <v>6748.5</v>
      </c>
      <c r="J47" s="140">
        <v>730.3</v>
      </c>
      <c r="K47" s="140"/>
      <c r="L47" s="140"/>
      <c r="M47" s="140"/>
      <c r="N47" s="72">
        <f t="shared" si="2"/>
        <v>730.3</v>
      </c>
      <c r="O47" s="154">
        <f t="shared" si="3"/>
        <v>6018.2</v>
      </c>
      <c r="P47" s="139"/>
    </row>
    <row r="48" spans="1:16" s="137" customFormat="1" ht="37.5" customHeight="1" x14ac:dyDescent="0.25">
      <c r="A48" s="220"/>
      <c r="B48" s="24" t="s">
        <v>354</v>
      </c>
      <c r="C48" s="95" t="s">
        <v>355</v>
      </c>
      <c r="D48" s="141">
        <v>105.95</v>
      </c>
      <c r="E48" s="37">
        <v>15</v>
      </c>
      <c r="F48" s="31">
        <f t="shared" si="0"/>
        <v>1589.25</v>
      </c>
      <c r="G48" s="140">
        <v>112.05</v>
      </c>
      <c r="H48" s="140"/>
      <c r="I48" s="72">
        <f t="shared" si="1"/>
        <v>1701.3</v>
      </c>
      <c r="J48" s="140"/>
      <c r="K48" s="140"/>
      <c r="L48" s="140"/>
      <c r="M48" s="140"/>
      <c r="N48" s="72">
        <f t="shared" si="2"/>
        <v>0</v>
      </c>
      <c r="O48" s="154">
        <f t="shared" si="3"/>
        <v>1701.3</v>
      </c>
      <c r="P48" s="139"/>
    </row>
    <row r="49" spans="1:16" s="137" customFormat="1" ht="37.5" customHeight="1" x14ac:dyDescent="0.25">
      <c r="A49" s="220"/>
      <c r="B49" s="24" t="s">
        <v>77</v>
      </c>
      <c r="C49" s="95" t="s">
        <v>640</v>
      </c>
      <c r="D49" s="141">
        <v>290.5</v>
      </c>
      <c r="E49" s="37">
        <v>15</v>
      </c>
      <c r="F49" s="31">
        <f t="shared" si="0"/>
        <v>4357.5</v>
      </c>
      <c r="G49" s="140"/>
      <c r="H49" s="140"/>
      <c r="I49" s="72">
        <f t="shared" si="1"/>
        <v>4357.5</v>
      </c>
      <c r="J49" s="140">
        <v>338.9</v>
      </c>
      <c r="K49" s="140"/>
      <c r="L49" s="140"/>
      <c r="M49" s="140"/>
      <c r="N49" s="72">
        <f t="shared" si="2"/>
        <v>338.9</v>
      </c>
      <c r="O49" s="154">
        <f t="shared" si="3"/>
        <v>4018.6</v>
      </c>
      <c r="P49" s="139"/>
    </row>
    <row r="50" spans="1:16" s="137" customFormat="1" ht="37.5" customHeight="1" x14ac:dyDescent="0.25">
      <c r="A50" s="220"/>
      <c r="B50" s="24" t="s">
        <v>116</v>
      </c>
      <c r="C50" s="95" t="s">
        <v>646</v>
      </c>
      <c r="D50" s="141">
        <v>449.9</v>
      </c>
      <c r="E50" s="37">
        <v>15</v>
      </c>
      <c r="F50" s="31">
        <f t="shared" si="0"/>
        <v>6748.5</v>
      </c>
      <c r="G50" s="140"/>
      <c r="H50" s="140"/>
      <c r="I50" s="72">
        <f t="shared" si="1"/>
        <v>6748.5</v>
      </c>
      <c r="J50" s="140">
        <v>730.45</v>
      </c>
      <c r="K50" s="140"/>
      <c r="L50" s="140"/>
      <c r="M50" s="140"/>
      <c r="N50" s="72">
        <f t="shared" si="2"/>
        <v>730.45</v>
      </c>
      <c r="O50" s="154">
        <f t="shared" si="3"/>
        <v>6018.05</v>
      </c>
      <c r="P50" s="139"/>
    </row>
    <row r="51" spans="1:16" s="137" customFormat="1" ht="37.5" customHeight="1" x14ac:dyDescent="0.25">
      <c r="A51" s="220"/>
      <c r="B51" s="24" t="s">
        <v>136</v>
      </c>
      <c r="C51" s="95" t="s">
        <v>645</v>
      </c>
      <c r="D51" s="141">
        <v>290.5</v>
      </c>
      <c r="E51" s="37">
        <v>15</v>
      </c>
      <c r="F51" s="31">
        <f t="shared" si="0"/>
        <v>4357.5</v>
      </c>
      <c r="G51" s="140"/>
      <c r="H51" s="140"/>
      <c r="I51" s="72">
        <f t="shared" si="1"/>
        <v>4357.5</v>
      </c>
      <c r="J51" s="140">
        <v>339.1</v>
      </c>
      <c r="K51" s="140"/>
      <c r="L51" s="140"/>
      <c r="M51" s="140"/>
      <c r="N51" s="72">
        <f t="shared" si="2"/>
        <v>339.1</v>
      </c>
      <c r="O51" s="154">
        <f t="shared" si="3"/>
        <v>4018.4</v>
      </c>
      <c r="P51" s="139"/>
    </row>
    <row r="52" spans="1:16" s="137" customFormat="1" ht="37.5" customHeight="1" x14ac:dyDescent="0.25">
      <c r="A52" s="221"/>
      <c r="B52" s="24" t="s">
        <v>354</v>
      </c>
      <c r="C52" s="95" t="s">
        <v>356</v>
      </c>
      <c r="D52" s="141">
        <v>105.95</v>
      </c>
      <c r="E52" s="37">
        <v>15</v>
      </c>
      <c r="F52" s="31">
        <f t="shared" si="0"/>
        <v>1589.25</v>
      </c>
      <c r="G52" s="140">
        <v>112.5</v>
      </c>
      <c r="H52" s="140"/>
      <c r="I52" s="72">
        <f t="shared" si="1"/>
        <v>1701.75</v>
      </c>
      <c r="J52" s="140"/>
      <c r="K52" s="140"/>
      <c r="L52" s="140"/>
      <c r="M52" s="140"/>
      <c r="N52" s="72">
        <f t="shared" si="2"/>
        <v>0</v>
      </c>
      <c r="O52" s="154">
        <f t="shared" si="3"/>
        <v>1701.75</v>
      </c>
      <c r="P52" s="139"/>
    </row>
    <row r="53" spans="1:16" s="137" customFormat="1" ht="37.5" customHeight="1" x14ac:dyDescent="0.25">
      <c r="A53" s="222" t="s">
        <v>482</v>
      </c>
      <c r="B53" s="24" t="s">
        <v>678</v>
      </c>
      <c r="C53" s="95" t="s">
        <v>316</v>
      </c>
      <c r="D53" s="141">
        <v>299</v>
      </c>
      <c r="E53" s="37">
        <v>15</v>
      </c>
      <c r="F53" s="31">
        <f t="shared" si="0"/>
        <v>4485</v>
      </c>
      <c r="G53" s="160"/>
      <c r="H53" s="72"/>
      <c r="I53" s="72">
        <f t="shared" si="1"/>
        <v>4485</v>
      </c>
      <c r="J53" s="140">
        <v>343.2</v>
      </c>
      <c r="K53" s="140">
        <v>65.569999999999993</v>
      </c>
      <c r="L53" s="140"/>
      <c r="M53" s="140"/>
      <c r="N53" s="72">
        <f t="shared" si="2"/>
        <v>408.77</v>
      </c>
      <c r="O53" s="154">
        <f t="shared" si="3"/>
        <v>4076.23</v>
      </c>
      <c r="P53" s="139"/>
    </row>
    <row r="54" spans="1:16" s="137" customFormat="1" ht="37.5" customHeight="1" x14ac:dyDescent="0.25">
      <c r="A54" s="223"/>
      <c r="B54" s="24" t="s">
        <v>490</v>
      </c>
      <c r="C54" s="95" t="s">
        <v>518</v>
      </c>
      <c r="D54" s="141">
        <v>263.3</v>
      </c>
      <c r="E54" s="37">
        <v>15</v>
      </c>
      <c r="F54" s="31">
        <f t="shared" si="0"/>
        <v>3949.5</v>
      </c>
      <c r="G54" s="160"/>
      <c r="H54" s="72"/>
      <c r="I54" s="72">
        <f t="shared" si="1"/>
        <v>3949.5</v>
      </c>
      <c r="J54" s="140">
        <v>294.52</v>
      </c>
      <c r="K54" s="140">
        <v>54.02</v>
      </c>
      <c r="L54" s="140"/>
      <c r="M54" s="140"/>
      <c r="N54" s="72">
        <f t="shared" si="2"/>
        <v>348.53999999999996</v>
      </c>
      <c r="O54" s="154">
        <f t="shared" si="3"/>
        <v>3600.96</v>
      </c>
      <c r="P54" s="139"/>
    </row>
    <row r="55" spans="1:16" s="137" customFormat="1" ht="37.5" customHeight="1" x14ac:dyDescent="0.25">
      <c r="A55" s="223"/>
      <c r="B55" s="24" t="s">
        <v>524</v>
      </c>
      <c r="C55" s="95" t="s">
        <v>523</v>
      </c>
      <c r="D55" s="141">
        <v>224</v>
      </c>
      <c r="E55" s="37">
        <v>15</v>
      </c>
      <c r="F55" s="31">
        <f t="shared" si="0"/>
        <v>3360</v>
      </c>
      <c r="G55" s="160"/>
      <c r="H55" s="72"/>
      <c r="I55" s="72">
        <f t="shared" si="1"/>
        <v>3360</v>
      </c>
      <c r="J55" s="140">
        <v>105.38</v>
      </c>
      <c r="K55" s="140"/>
      <c r="L55" s="140"/>
      <c r="M55" s="140"/>
      <c r="N55" s="72">
        <f t="shared" si="2"/>
        <v>105.38</v>
      </c>
      <c r="O55" s="154">
        <f t="shared" si="3"/>
        <v>3254.62</v>
      </c>
      <c r="P55" s="139"/>
    </row>
    <row r="56" spans="1:16" s="137" customFormat="1" ht="37.5" customHeight="1" x14ac:dyDescent="0.25">
      <c r="A56" s="223"/>
      <c r="B56" s="24" t="s">
        <v>113</v>
      </c>
      <c r="C56" s="95" t="s">
        <v>649</v>
      </c>
      <c r="D56" s="141">
        <v>299</v>
      </c>
      <c r="E56" s="37">
        <v>15</v>
      </c>
      <c r="F56" s="31">
        <f t="shared" si="0"/>
        <v>4485</v>
      </c>
      <c r="G56" s="160"/>
      <c r="H56" s="72"/>
      <c r="I56" s="72">
        <f t="shared" si="1"/>
        <v>4485</v>
      </c>
      <c r="J56" s="140">
        <v>352.8</v>
      </c>
      <c r="K56" s="140"/>
      <c r="L56" s="140"/>
      <c r="M56" s="140"/>
      <c r="N56" s="72">
        <f t="shared" si="2"/>
        <v>352.8</v>
      </c>
      <c r="O56" s="154">
        <f t="shared" si="3"/>
        <v>4132.2</v>
      </c>
      <c r="P56" s="139"/>
    </row>
    <row r="57" spans="1:16" s="137" customFormat="1" ht="37.5" customHeight="1" x14ac:dyDescent="0.25">
      <c r="A57" s="224"/>
      <c r="B57" s="24" t="s">
        <v>113</v>
      </c>
      <c r="C57" s="95" t="s">
        <v>638</v>
      </c>
      <c r="D57" s="141">
        <v>299</v>
      </c>
      <c r="E57" s="37">
        <v>15</v>
      </c>
      <c r="F57" s="31">
        <v>4485</v>
      </c>
      <c r="G57" s="160"/>
      <c r="H57" s="72"/>
      <c r="I57" s="72">
        <f t="shared" si="1"/>
        <v>4485</v>
      </c>
      <c r="J57" s="140">
        <v>352.8</v>
      </c>
      <c r="K57" s="140"/>
      <c r="L57" s="140"/>
      <c r="M57" s="140"/>
      <c r="N57" s="72">
        <f t="shared" si="2"/>
        <v>352.8</v>
      </c>
      <c r="O57" s="154">
        <f t="shared" si="3"/>
        <v>4132.2</v>
      </c>
      <c r="P57" s="139"/>
    </row>
    <row r="58" spans="1:16" s="137" customFormat="1" ht="37.5" customHeight="1" x14ac:dyDescent="0.25">
      <c r="A58" s="218" t="s">
        <v>507</v>
      </c>
      <c r="B58" s="24" t="s">
        <v>573</v>
      </c>
      <c r="C58" s="95" t="s">
        <v>537</v>
      </c>
      <c r="D58" s="141">
        <v>618</v>
      </c>
      <c r="E58" s="37">
        <v>15</v>
      </c>
      <c r="F58" s="31">
        <f t="shared" si="0"/>
        <v>9270</v>
      </c>
      <c r="G58" s="160"/>
      <c r="H58" s="72"/>
      <c r="I58" s="72">
        <f t="shared" si="1"/>
        <v>9270</v>
      </c>
      <c r="J58" s="140">
        <v>1268.97</v>
      </c>
      <c r="K58" s="140"/>
      <c r="L58" s="140"/>
      <c r="M58" s="140"/>
      <c r="N58" s="72">
        <f t="shared" si="2"/>
        <v>1268.97</v>
      </c>
      <c r="O58" s="154">
        <f t="shared" si="3"/>
        <v>8001.03</v>
      </c>
      <c r="P58" s="139"/>
    </row>
    <row r="59" spans="1:16" s="137" customFormat="1" ht="37.5" customHeight="1" x14ac:dyDescent="0.25">
      <c r="A59" s="218"/>
      <c r="B59" s="24" t="s">
        <v>572</v>
      </c>
      <c r="C59" s="95" t="s">
        <v>313</v>
      </c>
      <c r="D59" s="141">
        <v>207.8</v>
      </c>
      <c r="E59" s="37">
        <v>15</v>
      </c>
      <c r="F59" s="31">
        <f t="shared" si="0"/>
        <v>3117</v>
      </c>
      <c r="G59" s="160"/>
      <c r="H59" s="72"/>
      <c r="I59" s="72">
        <f t="shared" si="1"/>
        <v>3117</v>
      </c>
      <c r="J59" s="140">
        <v>78.84</v>
      </c>
      <c r="K59" s="140"/>
      <c r="L59" s="140"/>
      <c r="M59" s="140"/>
      <c r="N59" s="72">
        <f t="shared" si="2"/>
        <v>78.84</v>
      </c>
      <c r="O59" s="154">
        <f t="shared" si="3"/>
        <v>3038.16</v>
      </c>
      <c r="P59" s="139"/>
    </row>
    <row r="60" spans="1:16" s="137" customFormat="1" ht="37.5" customHeight="1" x14ac:dyDescent="0.25">
      <c r="A60" s="218"/>
      <c r="B60" s="24" t="s">
        <v>571</v>
      </c>
      <c r="C60" s="95" t="s">
        <v>570</v>
      </c>
      <c r="D60" s="141">
        <v>289.14999999999998</v>
      </c>
      <c r="E60" s="37">
        <v>15</v>
      </c>
      <c r="F60" s="31">
        <f t="shared" si="0"/>
        <v>4337.25</v>
      </c>
      <c r="G60" s="160"/>
      <c r="H60" s="72"/>
      <c r="I60" s="72">
        <f t="shared" si="1"/>
        <v>4337.25</v>
      </c>
      <c r="J60" s="140">
        <v>336.65</v>
      </c>
      <c r="K60" s="140"/>
      <c r="L60" s="140"/>
      <c r="M60" s="140"/>
      <c r="N60" s="72">
        <f t="shared" si="2"/>
        <v>336.65</v>
      </c>
      <c r="O60" s="154">
        <f t="shared" si="3"/>
        <v>4000.6</v>
      </c>
      <c r="P60" s="139"/>
    </row>
    <row r="61" spans="1:16" s="137" customFormat="1" ht="37.5" customHeight="1" x14ac:dyDescent="0.25">
      <c r="A61" s="218"/>
      <c r="B61" s="24" t="s">
        <v>569</v>
      </c>
      <c r="C61" s="95" t="s">
        <v>568</v>
      </c>
      <c r="D61" s="141">
        <v>358.8</v>
      </c>
      <c r="E61" s="37">
        <v>15</v>
      </c>
      <c r="F61" s="31">
        <f t="shared" si="0"/>
        <v>5382</v>
      </c>
      <c r="G61" s="160"/>
      <c r="H61" s="72"/>
      <c r="I61" s="72">
        <f t="shared" si="1"/>
        <v>5382</v>
      </c>
      <c r="J61" s="140">
        <v>483</v>
      </c>
      <c r="K61" s="140"/>
      <c r="L61" s="140"/>
      <c r="M61" s="140"/>
      <c r="N61" s="72">
        <f t="shared" si="2"/>
        <v>483</v>
      </c>
      <c r="O61" s="154">
        <f t="shared" si="3"/>
        <v>4899</v>
      </c>
      <c r="P61" s="139"/>
    </row>
    <row r="62" spans="1:16" s="137" customFormat="1" ht="37.5" customHeight="1" x14ac:dyDescent="0.25">
      <c r="A62" s="218"/>
      <c r="B62" s="24" t="s">
        <v>567</v>
      </c>
      <c r="C62" s="95" t="s">
        <v>566</v>
      </c>
      <c r="D62" s="141">
        <v>207.8</v>
      </c>
      <c r="E62" s="37">
        <v>15</v>
      </c>
      <c r="F62" s="31">
        <f t="shared" si="0"/>
        <v>3117</v>
      </c>
      <c r="G62" s="160"/>
      <c r="H62" s="72"/>
      <c r="I62" s="72">
        <f t="shared" si="1"/>
        <v>3117</v>
      </c>
      <c r="J62" s="140">
        <v>78.92</v>
      </c>
      <c r="K62" s="140"/>
      <c r="L62" s="140"/>
      <c r="M62" s="140"/>
      <c r="N62" s="72">
        <f t="shared" si="2"/>
        <v>78.92</v>
      </c>
      <c r="O62" s="154">
        <f t="shared" si="3"/>
        <v>3038.08</v>
      </c>
      <c r="P62" s="139"/>
    </row>
    <row r="63" spans="1:16" s="137" customFormat="1" ht="37.5" customHeight="1" x14ac:dyDescent="0.25">
      <c r="A63" s="218"/>
      <c r="B63" s="24" t="s">
        <v>565</v>
      </c>
      <c r="C63" s="95" t="s">
        <v>564</v>
      </c>
      <c r="D63" s="141">
        <v>238.7</v>
      </c>
      <c r="E63" s="37">
        <v>15</v>
      </c>
      <c r="F63" s="31">
        <f t="shared" si="0"/>
        <v>3580.5</v>
      </c>
      <c r="G63" s="160"/>
      <c r="H63" s="72"/>
      <c r="I63" s="72">
        <f t="shared" si="1"/>
        <v>3580.5</v>
      </c>
      <c r="J63" s="140">
        <v>147</v>
      </c>
      <c r="K63" s="140"/>
      <c r="L63" s="140"/>
      <c r="M63" s="140"/>
      <c r="N63" s="72">
        <f t="shared" si="2"/>
        <v>147</v>
      </c>
      <c r="O63" s="154">
        <f t="shared" si="3"/>
        <v>3433.5</v>
      </c>
      <c r="P63" s="139"/>
    </row>
    <row r="64" spans="1:16" s="137" customFormat="1" ht="37.5" customHeight="1" x14ac:dyDescent="0.25">
      <c r="A64" s="218"/>
      <c r="B64" s="24" t="s">
        <v>131</v>
      </c>
      <c r="C64" s="95" t="s">
        <v>333</v>
      </c>
      <c r="D64" s="141">
        <v>217.2</v>
      </c>
      <c r="E64" s="37">
        <v>15</v>
      </c>
      <c r="F64" s="31">
        <f t="shared" si="0"/>
        <v>3258</v>
      </c>
      <c r="G64" s="140"/>
      <c r="H64" s="140"/>
      <c r="I64" s="72">
        <f t="shared" si="1"/>
        <v>3258</v>
      </c>
      <c r="J64" s="140">
        <v>94.27</v>
      </c>
      <c r="K64" s="140"/>
      <c r="L64" s="140"/>
      <c r="M64" s="140"/>
      <c r="N64" s="72">
        <f t="shared" si="2"/>
        <v>94.27</v>
      </c>
      <c r="O64" s="154">
        <f t="shared" si="3"/>
        <v>3163.73</v>
      </c>
      <c r="P64" s="139"/>
    </row>
    <row r="65" spans="1:16" s="137" customFormat="1" ht="37.5" customHeight="1" x14ac:dyDescent="0.25">
      <c r="A65" s="218"/>
      <c r="B65" s="24" t="s">
        <v>17</v>
      </c>
      <c r="C65" s="95" t="s">
        <v>335</v>
      </c>
      <c r="D65" s="141">
        <v>141.6</v>
      </c>
      <c r="E65" s="37">
        <v>15</v>
      </c>
      <c r="F65" s="31">
        <f t="shared" si="0"/>
        <v>2124</v>
      </c>
      <c r="G65" s="140">
        <v>65.34</v>
      </c>
      <c r="H65" s="140"/>
      <c r="I65" s="72">
        <f t="shared" si="1"/>
        <v>2189.34</v>
      </c>
      <c r="J65" s="140"/>
      <c r="K65" s="140"/>
      <c r="L65" s="140"/>
      <c r="M65" s="140"/>
      <c r="N65" s="72">
        <f t="shared" si="2"/>
        <v>0</v>
      </c>
      <c r="O65" s="154">
        <f t="shared" si="3"/>
        <v>2189.34</v>
      </c>
      <c r="P65" s="139"/>
    </row>
    <row r="66" spans="1:16" s="137" customFormat="1" ht="37.5" customHeight="1" x14ac:dyDescent="0.25">
      <c r="A66" s="218"/>
      <c r="B66" s="24" t="s">
        <v>357</v>
      </c>
      <c r="C66" s="95" t="s">
        <v>336</v>
      </c>
      <c r="D66" s="141">
        <v>217.15</v>
      </c>
      <c r="E66" s="37">
        <v>15</v>
      </c>
      <c r="F66" s="31">
        <f t="shared" si="0"/>
        <v>3257.25</v>
      </c>
      <c r="G66" s="140"/>
      <c r="H66" s="140"/>
      <c r="I66" s="72">
        <f t="shared" si="1"/>
        <v>3257.25</v>
      </c>
      <c r="J66" s="140">
        <v>94.19</v>
      </c>
      <c r="K66" s="140"/>
      <c r="L66" s="140"/>
      <c r="M66" s="140"/>
      <c r="N66" s="72">
        <f t="shared" si="2"/>
        <v>94.19</v>
      </c>
      <c r="O66" s="154">
        <f t="shared" si="3"/>
        <v>3163.06</v>
      </c>
      <c r="P66" s="139"/>
    </row>
    <row r="67" spans="1:16" s="137" customFormat="1" ht="37.5" customHeight="1" x14ac:dyDescent="0.25">
      <c r="A67" s="218"/>
      <c r="B67" s="24" t="s">
        <v>56</v>
      </c>
      <c r="C67" s="95" t="s">
        <v>344</v>
      </c>
      <c r="D67" s="141">
        <v>132.6</v>
      </c>
      <c r="E67" s="37">
        <v>15</v>
      </c>
      <c r="F67" s="31">
        <f t="shared" si="0"/>
        <v>1989</v>
      </c>
      <c r="G67" s="140">
        <v>74.099999999999994</v>
      </c>
      <c r="H67" s="140"/>
      <c r="I67" s="72">
        <f t="shared" si="1"/>
        <v>2063.1</v>
      </c>
      <c r="J67" s="140"/>
      <c r="K67" s="140"/>
      <c r="L67" s="140"/>
      <c r="M67" s="140"/>
      <c r="N67" s="72">
        <f t="shared" si="2"/>
        <v>0</v>
      </c>
      <c r="O67" s="154">
        <f t="shared" si="3"/>
        <v>2063.1</v>
      </c>
      <c r="P67" s="139"/>
    </row>
    <row r="68" spans="1:16" s="137" customFormat="1" ht="37.5" customHeight="1" x14ac:dyDescent="0.25">
      <c r="A68" s="218"/>
      <c r="B68" s="24" t="s">
        <v>133</v>
      </c>
      <c r="C68" s="149" t="s">
        <v>617</v>
      </c>
      <c r="D68" s="141">
        <v>400</v>
      </c>
      <c r="E68" s="37">
        <v>15</v>
      </c>
      <c r="F68" s="31">
        <f t="shared" si="0"/>
        <v>6000</v>
      </c>
      <c r="G68" s="140"/>
      <c r="H68" s="140"/>
      <c r="I68" s="72">
        <f t="shared" si="1"/>
        <v>6000</v>
      </c>
      <c r="J68" s="140">
        <v>591</v>
      </c>
      <c r="K68" s="140"/>
      <c r="L68" s="140"/>
      <c r="M68" s="140"/>
      <c r="N68" s="72">
        <f t="shared" si="2"/>
        <v>591</v>
      </c>
      <c r="O68" s="154">
        <f t="shared" si="3"/>
        <v>5409</v>
      </c>
      <c r="P68" s="139"/>
    </row>
    <row r="69" spans="1:16" s="137" customFormat="1" ht="37.5" customHeight="1" x14ac:dyDescent="0.25">
      <c r="A69" s="218"/>
      <c r="B69" s="24" t="s">
        <v>471</v>
      </c>
      <c r="C69" s="95" t="s">
        <v>469</v>
      </c>
      <c r="D69" s="141">
        <v>117.2</v>
      </c>
      <c r="E69" s="37">
        <v>15</v>
      </c>
      <c r="F69" s="31">
        <f t="shared" si="0"/>
        <v>1758</v>
      </c>
      <c r="G69" s="140">
        <v>89.09</v>
      </c>
      <c r="H69" s="140"/>
      <c r="I69" s="72">
        <f t="shared" si="1"/>
        <v>1847.09</v>
      </c>
      <c r="J69" s="140"/>
      <c r="K69" s="140"/>
      <c r="L69" s="140"/>
      <c r="M69" s="140"/>
      <c r="N69" s="72">
        <f t="shared" si="2"/>
        <v>0</v>
      </c>
      <c r="O69" s="154">
        <f t="shared" si="3"/>
        <v>1847.09</v>
      </c>
      <c r="P69" s="139"/>
    </row>
    <row r="70" spans="1:16" s="137" customFormat="1" ht="37.5" customHeight="1" x14ac:dyDescent="0.25">
      <c r="A70" s="218"/>
      <c r="B70" s="24" t="s">
        <v>491</v>
      </c>
      <c r="C70" s="95" t="s">
        <v>492</v>
      </c>
      <c r="D70" s="141">
        <v>132.6</v>
      </c>
      <c r="E70" s="37">
        <v>15</v>
      </c>
      <c r="F70" s="31">
        <f t="shared" si="0"/>
        <v>1989</v>
      </c>
      <c r="G70" s="140">
        <v>74.099999999999994</v>
      </c>
      <c r="H70" s="140"/>
      <c r="I70" s="72">
        <f t="shared" si="1"/>
        <v>2063.1</v>
      </c>
      <c r="J70" s="140"/>
      <c r="K70" s="140"/>
      <c r="L70" s="140"/>
      <c r="M70" s="140"/>
      <c r="N70" s="72">
        <f t="shared" si="2"/>
        <v>0</v>
      </c>
      <c r="O70" s="154">
        <f t="shared" si="3"/>
        <v>2063.1</v>
      </c>
      <c r="P70" s="139"/>
    </row>
    <row r="71" spans="1:16" s="137" customFormat="1" ht="37.5" customHeight="1" x14ac:dyDescent="0.25">
      <c r="A71" s="218"/>
      <c r="B71" s="24" t="s">
        <v>13</v>
      </c>
      <c r="C71" s="24" t="s">
        <v>493</v>
      </c>
      <c r="D71" s="141">
        <v>356</v>
      </c>
      <c r="E71" s="37">
        <v>15</v>
      </c>
      <c r="F71" s="31">
        <f t="shared" si="0"/>
        <v>5340</v>
      </c>
      <c r="G71" s="140"/>
      <c r="H71" s="140"/>
      <c r="I71" s="72">
        <f t="shared" si="1"/>
        <v>5340</v>
      </c>
      <c r="J71" s="140">
        <v>476.32</v>
      </c>
      <c r="K71" s="140"/>
      <c r="L71" s="140"/>
      <c r="M71" s="140"/>
      <c r="N71" s="72">
        <f t="shared" si="2"/>
        <v>476.32</v>
      </c>
      <c r="O71" s="154">
        <f t="shared" si="3"/>
        <v>4863.68</v>
      </c>
      <c r="P71" s="139"/>
    </row>
    <row r="72" spans="1:16" s="137" customFormat="1" ht="37.5" customHeight="1" x14ac:dyDescent="0.25">
      <c r="A72" s="218"/>
      <c r="B72" s="24" t="s">
        <v>15</v>
      </c>
      <c r="C72" s="24" t="s">
        <v>529</v>
      </c>
      <c r="D72" s="141">
        <v>217.2</v>
      </c>
      <c r="E72" s="37">
        <v>15</v>
      </c>
      <c r="F72" s="31">
        <f t="shared" ref="F72:F96" si="4">+D72*E72</f>
        <v>3258</v>
      </c>
      <c r="G72" s="140"/>
      <c r="H72" s="140"/>
      <c r="I72" s="72">
        <f t="shared" ref="I72:I96" si="5">+F72+G72+H72</f>
        <v>3258</v>
      </c>
      <c r="J72" s="140">
        <v>94.27</v>
      </c>
      <c r="K72" s="140"/>
      <c r="L72" s="140"/>
      <c r="M72" s="140"/>
      <c r="N72" s="72">
        <f t="shared" ref="N72:N96" si="6">+J72+K72+L72+M72</f>
        <v>94.27</v>
      </c>
      <c r="O72" s="154">
        <f t="shared" ref="O72:O96" si="7">+I72-N72</f>
        <v>3163.73</v>
      </c>
      <c r="P72" s="139"/>
    </row>
    <row r="73" spans="1:16" s="137" customFormat="1" ht="37.5" customHeight="1" x14ac:dyDescent="0.25">
      <c r="A73" s="218"/>
      <c r="B73" s="24" t="s">
        <v>131</v>
      </c>
      <c r="C73" s="24" t="s">
        <v>538</v>
      </c>
      <c r="D73" s="141">
        <v>217.2</v>
      </c>
      <c r="E73" s="37">
        <v>15</v>
      </c>
      <c r="F73" s="31">
        <f t="shared" si="4"/>
        <v>3258</v>
      </c>
      <c r="G73" s="140"/>
      <c r="H73" s="140"/>
      <c r="I73" s="72">
        <f t="shared" si="5"/>
        <v>3258</v>
      </c>
      <c r="J73" s="140">
        <v>94.27</v>
      </c>
      <c r="K73" s="140"/>
      <c r="L73" s="140"/>
      <c r="M73" s="140"/>
      <c r="N73" s="72">
        <f t="shared" si="6"/>
        <v>94.27</v>
      </c>
      <c r="O73" s="154">
        <f t="shared" si="7"/>
        <v>3163.73</v>
      </c>
      <c r="P73" s="139"/>
    </row>
    <row r="74" spans="1:16" s="137" customFormat="1" ht="37.5" customHeight="1" x14ac:dyDescent="0.25">
      <c r="A74" s="218"/>
      <c r="B74" s="24" t="s">
        <v>651</v>
      </c>
      <c r="C74" s="24" t="s">
        <v>650</v>
      </c>
      <c r="D74" s="141">
        <v>238.7</v>
      </c>
      <c r="E74" s="37">
        <v>15</v>
      </c>
      <c r="F74" s="31">
        <f t="shared" si="4"/>
        <v>3580.5</v>
      </c>
      <c r="G74" s="140"/>
      <c r="H74" s="140"/>
      <c r="I74" s="72">
        <f t="shared" si="5"/>
        <v>3580.5</v>
      </c>
      <c r="J74" s="140">
        <v>147.09</v>
      </c>
      <c r="K74" s="140"/>
      <c r="L74" s="140"/>
      <c r="M74" s="140"/>
      <c r="N74" s="72">
        <f t="shared" si="6"/>
        <v>147.09</v>
      </c>
      <c r="O74" s="154">
        <f t="shared" si="7"/>
        <v>3433.41</v>
      </c>
      <c r="P74" s="139"/>
    </row>
    <row r="75" spans="1:16" s="137" customFormat="1" ht="37.5" customHeight="1" x14ac:dyDescent="0.25">
      <c r="A75" s="218"/>
      <c r="B75" s="24" t="s">
        <v>652</v>
      </c>
      <c r="C75" s="24" t="s">
        <v>653</v>
      </c>
      <c r="D75" s="141">
        <v>206</v>
      </c>
      <c r="E75" s="37">
        <v>6</v>
      </c>
      <c r="F75" s="31">
        <f t="shared" si="4"/>
        <v>1236</v>
      </c>
      <c r="G75" s="140"/>
      <c r="H75" s="140"/>
      <c r="I75" s="72">
        <f t="shared" si="5"/>
        <v>1236</v>
      </c>
      <c r="J75" s="140">
        <v>5.52</v>
      </c>
      <c r="K75" s="140"/>
      <c r="L75" s="140"/>
      <c r="M75" s="140"/>
      <c r="N75" s="72">
        <f t="shared" si="6"/>
        <v>5.52</v>
      </c>
      <c r="O75" s="154">
        <f t="shared" si="7"/>
        <v>1230.48</v>
      </c>
      <c r="P75" s="139"/>
    </row>
    <row r="76" spans="1:16" s="137" customFormat="1" ht="37.5" customHeight="1" x14ac:dyDescent="0.25">
      <c r="A76" s="218"/>
      <c r="B76" s="24" t="s">
        <v>17</v>
      </c>
      <c r="C76" s="24" t="s">
        <v>541</v>
      </c>
      <c r="D76" s="141">
        <v>221</v>
      </c>
      <c r="E76" s="37">
        <v>15</v>
      </c>
      <c r="F76" s="31">
        <f t="shared" si="4"/>
        <v>3315</v>
      </c>
      <c r="G76" s="140"/>
      <c r="H76" s="140"/>
      <c r="I76" s="72">
        <f t="shared" si="5"/>
        <v>3315</v>
      </c>
      <c r="J76" s="140">
        <v>100.48</v>
      </c>
      <c r="K76" s="140"/>
      <c r="L76" s="140"/>
      <c r="M76" s="140"/>
      <c r="N76" s="72">
        <f t="shared" si="6"/>
        <v>100.48</v>
      </c>
      <c r="O76" s="154">
        <f t="shared" si="7"/>
        <v>3214.52</v>
      </c>
      <c r="P76" s="139"/>
    </row>
    <row r="77" spans="1:16" s="137" customFormat="1" ht="37.5" customHeight="1" x14ac:dyDescent="0.25">
      <c r="A77" s="222" t="s">
        <v>494</v>
      </c>
      <c r="B77" s="24" t="s">
        <v>100</v>
      </c>
      <c r="C77" s="95" t="s">
        <v>345</v>
      </c>
      <c r="D77" s="141">
        <v>234.1</v>
      </c>
      <c r="E77" s="37">
        <v>15</v>
      </c>
      <c r="F77" s="31">
        <f t="shared" si="4"/>
        <v>3511.5</v>
      </c>
      <c r="G77" s="140"/>
      <c r="H77" s="140"/>
      <c r="I77" s="72">
        <f t="shared" si="5"/>
        <v>3511.5</v>
      </c>
      <c r="J77" s="140">
        <v>139.58000000000001</v>
      </c>
      <c r="K77" s="140"/>
      <c r="L77" s="140"/>
      <c r="M77" s="140"/>
      <c r="N77" s="72">
        <f t="shared" si="6"/>
        <v>139.58000000000001</v>
      </c>
      <c r="O77" s="154">
        <f t="shared" si="7"/>
        <v>3371.92</v>
      </c>
      <c r="P77" s="139"/>
    </row>
    <row r="78" spans="1:16" s="137" customFormat="1" ht="37.5" customHeight="1" x14ac:dyDescent="0.25">
      <c r="A78" s="223"/>
      <c r="B78" s="24" t="s">
        <v>673</v>
      </c>
      <c r="C78" s="95" t="s">
        <v>674</v>
      </c>
      <c r="D78" s="141">
        <v>400</v>
      </c>
      <c r="E78" s="37">
        <v>15</v>
      </c>
      <c r="F78" s="31">
        <f t="shared" si="4"/>
        <v>6000</v>
      </c>
      <c r="G78" s="140"/>
      <c r="H78" s="140"/>
      <c r="I78" s="72">
        <f t="shared" si="5"/>
        <v>6000</v>
      </c>
      <c r="J78" s="140">
        <v>591.29999999999995</v>
      </c>
      <c r="K78" s="140"/>
      <c r="L78" s="140"/>
      <c r="M78" s="140"/>
      <c r="N78" s="72">
        <f t="shared" si="6"/>
        <v>591.29999999999995</v>
      </c>
      <c r="O78" s="154">
        <f t="shared" si="7"/>
        <v>5408.7</v>
      </c>
      <c r="P78" s="139"/>
    </row>
    <row r="79" spans="1:16" s="137" customFormat="1" ht="37.5" customHeight="1" x14ac:dyDescent="0.25">
      <c r="A79" s="223"/>
      <c r="B79" s="24" t="s">
        <v>668</v>
      </c>
      <c r="C79" s="95" t="s">
        <v>669</v>
      </c>
      <c r="D79" s="141">
        <v>206</v>
      </c>
      <c r="E79" s="37">
        <v>15</v>
      </c>
      <c r="F79" s="31">
        <f t="shared" si="4"/>
        <v>3090</v>
      </c>
      <c r="G79" s="140"/>
      <c r="H79" s="140"/>
      <c r="I79" s="72">
        <f t="shared" si="5"/>
        <v>3090</v>
      </c>
      <c r="J79" s="140">
        <v>75.98</v>
      </c>
      <c r="K79" s="140"/>
      <c r="L79" s="140"/>
      <c r="M79" s="140"/>
      <c r="N79" s="72">
        <f t="shared" si="6"/>
        <v>75.98</v>
      </c>
      <c r="O79" s="154">
        <f t="shared" si="7"/>
        <v>3014.02</v>
      </c>
      <c r="P79" s="139"/>
    </row>
    <row r="80" spans="1:16" s="137" customFormat="1" ht="37.5" customHeight="1" x14ac:dyDescent="0.25">
      <c r="A80" s="223"/>
      <c r="B80" s="24" t="s">
        <v>668</v>
      </c>
      <c r="C80" s="95" t="s">
        <v>687</v>
      </c>
      <c r="D80" s="141">
        <v>166.09</v>
      </c>
      <c r="E80" s="37">
        <v>15</v>
      </c>
      <c r="F80" s="31">
        <f t="shared" si="4"/>
        <v>2491.35</v>
      </c>
      <c r="G80" s="140">
        <v>14.32</v>
      </c>
      <c r="H80" s="140"/>
      <c r="I80" s="72">
        <f>+F80+G80+H80</f>
        <v>2505.67</v>
      </c>
      <c r="J80" s="140"/>
      <c r="K80" s="140"/>
      <c r="L80" s="140"/>
      <c r="M80" s="140"/>
      <c r="N80" s="72">
        <f t="shared" si="6"/>
        <v>0</v>
      </c>
      <c r="O80" s="154">
        <f t="shared" si="7"/>
        <v>2505.67</v>
      </c>
      <c r="P80" s="139"/>
    </row>
    <row r="81" spans="1:16" s="137" customFormat="1" ht="37.5" customHeight="1" x14ac:dyDescent="0.25">
      <c r="A81" s="223"/>
      <c r="B81" s="24" t="s">
        <v>668</v>
      </c>
      <c r="C81" s="95" t="s">
        <v>670</v>
      </c>
      <c r="D81" s="141">
        <v>206</v>
      </c>
      <c r="E81" s="37">
        <v>15</v>
      </c>
      <c r="F81" s="31">
        <f t="shared" si="4"/>
        <v>3090</v>
      </c>
      <c r="G81" s="140"/>
      <c r="H81" s="140"/>
      <c r="I81" s="72">
        <f t="shared" si="5"/>
        <v>3090</v>
      </c>
      <c r="J81" s="140">
        <v>75.98</v>
      </c>
      <c r="K81" s="140"/>
      <c r="L81" s="140"/>
      <c r="M81" s="140"/>
      <c r="N81" s="72">
        <f t="shared" si="6"/>
        <v>75.98</v>
      </c>
      <c r="O81" s="154">
        <f t="shared" si="7"/>
        <v>3014.02</v>
      </c>
      <c r="P81" s="139"/>
    </row>
    <row r="82" spans="1:16" s="137" customFormat="1" ht="37.5" customHeight="1" x14ac:dyDescent="0.25">
      <c r="A82" s="224"/>
      <c r="B82" s="24" t="s">
        <v>688</v>
      </c>
      <c r="C82" s="95" t="s">
        <v>563</v>
      </c>
      <c r="D82" s="141">
        <v>413</v>
      </c>
      <c r="E82" s="37">
        <v>15</v>
      </c>
      <c r="F82" s="31">
        <f t="shared" si="4"/>
        <v>6195</v>
      </c>
      <c r="G82" s="140"/>
      <c r="H82" s="140"/>
      <c r="I82" s="72">
        <f t="shared" si="5"/>
        <v>6195</v>
      </c>
      <c r="J82" s="140">
        <v>626.26</v>
      </c>
      <c r="K82" s="140"/>
      <c r="L82" s="140"/>
      <c r="M82" s="140"/>
      <c r="N82" s="72">
        <f t="shared" si="6"/>
        <v>626.26</v>
      </c>
      <c r="O82" s="154">
        <f t="shared" si="7"/>
        <v>5568.74</v>
      </c>
      <c r="P82" s="139"/>
    </row>
    <row r="83" spans="1:16" s="137" customFormat="1" ht="37.5" customHeight="1" x14ac:dyDescent="0.25">
      <c r="A83" s="158" t="s">
        <v>5</v>
      </c>
      <c r="B83" s="24" t="s">
        <v>62</v>
      </c>
      <c r="C83" s="95" t="s">
        <v>527</v>
      </c>
      <c r="D83" s="141">
        <v>289.14999999999998</v>
      </c>
      <c r="E83" s="37">
        <v>15</v>
      </c>
      <c r="F83" s="31">
        <f t="shared" si="4"/>
        <v>4337.25</v>
      </c>
      <c r="G83" s="140"/>
      <c r="H83" s="140"/>
      <c r="I83" s="72">
        <f t="shared" si="5"/>
        <v>4337.25</v>
      </c>
      <c r="J83" s="140">
        <v>336.71</v>
      </c>
      <c r="K83" s="140"/>
      <c r="L83" s="140"/>
      <c r="M83" s="140"/>
      <c r="N83" s="72">
        <f t="shared" si="6"/>
        <v>336.71</v>
      </c>
      <c r="O83" s="154">
        <f t="shared" si="7"/>
        <v>4000.54</v>
      </c>
      <c r="P83" s="139"/>
    </row>
    <row r="84" spans="1:16" s="137" customFormat="1" ht="37.5" customHeight="1" x14ac:dyDescent="0.25">
      <c r="A84" s="222" t="s">
        <v>562</v>
      </c>
      <c r="B84" s="175" t="s">
        <v>561</v>
      </c>
      <c r="C84" s="176"/>
      <c r="D84" s="177">
        <v>266.66000000000003</v>
      </c>
      <c r="E84" s="178"/>
      <c r="F84" s="166">
        <f t="shared" si="4"/>
        <v>0</v>
      </c>
      <c r="G84" s="179"/>
      <c r="H84" s="179"/>
      <c r="I84" s="180">
        <f t="shared" si="5"/>
        <v>0</v>
      </c>
      <c r="J84" s="179"/>
      <c r="K84" s="179"/>
      <c r="L84" s="179"/>
      <c r="M84" s="179"/>
      <c r="N84" s="180">
        <f t="shared" si="6"/>
        <v>0</v>
      </c>
      <c r="O84" s="181">
        <f t="shared" si="7"/>
        <v>0</v>
      </c>
      <c r="P84" s="139"/>
    </row>
    <row r="85" spans="1:16" s="137" customFormat="1" ht="37.5" customHeight="1" x14ac:dyDescent="0.25">
      <c r="A85" s="224"/>
      <c r="B85" s="95" t="s">
        <v>647</v>
      </c>
      <c r="C85" s="149" t="s">
        <v>648</v>
      </c>
      <c r="D85" s="141">
        <v>226.8</v>
      </c>
      <c r="E85" s="37">
        <v>15</v>
      </c>
      <c r="F85" s="31">
        <f t="shared" si="4"/>
        <v>3402</v>
      </c>
      <c r="G85" s="140"/>
      <c r="H85" s="140"/>
      <c r="I85" s="72">
        <f t="shared" si="5"/>
        <v>3402</v>
      </c>
      <c r="J85" s="140">
        <v>109.96</v>
      </c>
      <c r="K85" s="140"/>
      <c r="L85" s="140"/>
      <c r="M85" s="140"/>
      <c r="N85" s="72">
        <f t="shared" si="6"/>
        <v>109.96</v>
      </c>
      <c r="O85" s="154">
        <f t="shared" si="7"/>
        <v>3292.04</v>
      </c>
      <c r="P85" s="139"/>
    </row>
    <row r="86" spans="1:16" s="137" customFormat="1" ht="37.5" customHeight="1" x14ac:dyDescent="0.25">
      <c r="A86" s="219" t="s">
        <v>664</v>
      </c>
      <c r="B86" s="24" t="s">
        <v>495</v>
      </c>
      <c r="C86" s="95" t="s">
        <v>343</v>
      </c>
      <c r="D86" s="141">
        <v>238.7</v>
      </c>
      <c r="E86" s="37">
        <v>15</v>
      </c>
      <c r="F86" s="31">
        <f t="shared" si="4"/>
        <v>3580.5</v>
      </c>
      <c r="G86" s="140"/>
      <c r="H86" s="140"/>
      <c r="I86" s="72">
        <f t="shared" si="5"/>
        <v>3580.5</v>
      </c>
      <c r="J86" s="140">
        <v>147</v>
      </c>
      <c r="K86" s="140"/>
      <c r="L86" s="140"/>
      <c r="M86" s="140"/>
      <c r="N86" s="72">
        <f t="shared" si="6"/>
        <v>147</v>
      </c>
      <c r="O86" s="154">
        <f t="shared" si="7"/>
        <v>3433.5</v>
      </c>
      <c r="P86" s="139"/>
    </row>
    <row r="87" spans="1:16" s="137" customFormat="1" ht="37.5" customHeight="1" x14ac:dyDescent="0.25">
      <c r="A87" s="220"/>
      <c r="B87" s="24" t="s">
        <v>559</v>
      </c>
      <c r="C87" s="150" t="s">
        <v>558</v>
      </c>
      <c r="D87" s="141">
        <v>207.8</v>
      </c>
      <c r="E87" s="37">
        <v>15</v>
      </c>
      <c r="F87" s="31">
        <f t="shared" si="4"/>
        <v>3117</v>
      </c>
      <c r="G87" s="140"/>
      <c r="H87" s="140"/>
      <c r="I87" s="72">
        <f t="shared" si="5"/>
        <v>3117</v>
      </c>
      <c r="J87" s="140">
        <v>78.92</v>
      </c>
      <c r="K87" s="140"/>
      <c r="L87" s="140"/>
      <c r="M87" s="140"/>
      <c r="N87" s="72">
        <f t="shared" si="6"/>
        <v>78.92</v>
      </c>
      <c r="O87" s="154">
        <f t="shared" si="7"/>
        <v>3038.08</v>
      </c>
      <c r="P87" s="139"/>
    </row>
    <row r="88" spans="1:16" s="137" customFormat="1" ht="37.5" customHeight="1" x14ac:dyDescent="0.25">
      <c r="A88" s="220"/>
      <c r="B88" s="24" t="s">
        <v>557</v>
      </c>
      <c r="C88" s="142" t="s">
        <v>505</v>
      </c>
      <c r="D88" s="141">
        <v>289.14999999999998</v>
      </c>
      <c r="E88" s="37">
        <v>15</v>
      </c>
      <c r="F88" s="31">
        <f t="shared" si="4"/>
        <v>4337.25</v>
      </c>
      <c r="G88" s="140"/>
      <c r="H88" s="140"/>
      <c r="I88" s="72">
        <f t="shared" si="5"/>
        <v>4337.25</v>
      </c>
      <c r="J88" s="140">
        <v>336.71</v>
      </c>
      <c r="K88" s="140"/>
      <c r="L88" s="140"/>
      <c r="M88" s="140"/>
      <c r="N88" s="72">
        <f t="shared" si="6"/>
        <v>336.71</v>
      </c>
      <c r="O88" s="154">
        <f t="shared" si="7"/>
        <v>4000.54</v>
      </c>
      <c r="P88" s="139"/>
    </row>
    <row r="89" spans="1:16" s="137" customFormat="1" ht="37.5" customHeight="1" x14ac:dyDescent="0.25">
      <c r="A89" s="220"/>
      <c r="B89" s="24" t="s">
        <v>556</v>
      </c>
      <c r="C89" s="24" t="s">
        <v>551</v>
      </c>
      <c r="D89" s="141">
        <v>400</v>
      </c>
      <c r="E89" s="37">
        <v>15</v>
      </c>
      <c r="F89" s="31">
        <f t="shared" si="4"/>
        <v>6000</v>
      </c>
      <c r="G89" s="140"/>
      <c r="H89" s="140"/>
      <c r="I89" s="72">
        <f t="shared" si="5"/>
        <v>6000</v>
      </c>
      <c r="J89" s="140">
        <v>591.23</v>
      </c>
      <c r="K89" s="140"/>
      <c r="L89" s="140"/>
      <c r="M89" s="140"/>
      <c r="N89" s="72">
        <f t="shared" si="6"/>
        <v>591.23</v>
      </c>
      <c r="O89" s="154">
        <f t="shared" si="7"/>
        <v>5408.77</v>
      </c>
      <c r="P89" s="139"/>
    </row>
    <row r="90" spans="1:16" s="137" customFormat="1" ht="37.5" customHeight="1" x14ac:dyDescent="0.25">
      <c r="A90" s="220"/>
      <c r="B90" s="24" t="s">
        <v>555</v>
      </c>
      <c r="C90" s="142" t="s">
        <v>160</v>
      </c>
      <c r="D90" s="141">
        <v>252.8</v>
      </c>
      <c r="E90" s="37">
        <v>15</v>
      </c>
      <c r="F90" s="31">
        <f t="shared" si="4"/>
        <v>3792</v>
      </c>
      <c r="G90" s="140"/>
      <c r="H90" s="140"/>
      <c r="I90" s="72">
        <f t="shared" si="5"/>
        <v>3792</v>
      </c>
      <c r="J90" s="140">
        <v>277.8</v>
      </c>
      <c r="K90" s="140"/>
      <c r="L90" s="140"/>
      <c r="M90" s="140"/>
      <c r="N90" s="72">
        <f t="shared" si="6"/>
        <v>277.8</v>
      </c>
      <c r="O90" s="154">
        <f t="shared" si="7"/>
        <v>3514.2</v>
      </c>
      <c r="P90" s="139"/>
    </row>
    <row r="91" spans="1:16" s="137" customFormat="1" ht="37.5" customHeight="1" x14ac:dyDescent="0.25">
      <c r="A91" s="220"/>
      <c r="B91" s="24" t="s">
        <v>384</v>
      </c>
      <c r="C91" s="142" t="s">
        <v>554</v>
      </c>
      <c r="D91" s="141">
        <v>132.6</v>
      </c>
      <c r="E91" s="37">
        <v>15</v>
      </c>
      <c r="F91" s="31">
        <f t="shared" si="4"/>
        <v>1989</v>
      </c>
      <c r="G91" s="140">
        <v>74.099999999999994</v>
      </c>
      <c r="H91" s="140"/>
      <c r="I91" s="72">
        <f t="shared" si="5"/>
        <v>2063.1</v>
      </c>
      <c r="J91" s="140"/>
      <c r="K91" s="140"/>
      <c r="L91" s="140"/>
      <c r="M91" s="140"/>
      <c r="N91" s="72">
        <f t="shared" si="6"/>
        <v>0</v>
      </c>
      <c r="O91" s="154">
        <f t="shared" si="7"/>
        <v>2063.1</v>
      </c>
      <c r="P91" s="139"/>
    </row>
    <row r="92" spans="1:16" s="137" customFormat="1" ht="37.5" customHeight="1" x14ac:dyDescent="0.25">
      <c r="A92" s="220"/>
      <c r="B92" s="24" t="s">
        <v>24</v>
      </c>
      <c r="C92" s="24" t="s">
        <v>667</v>
      </c>
      <c r="D92" s="141">
        <v>370</v>
      </c>
      <c r="E92" s="37">
        <v>15</v>
      </c>
      <c r="F92" s="31">
        <f t="shared" si="4"/>
        <v>5550</v>
      </c>
      <c r="G92" s="140"/>
      <c r="H92" s="140"/>
      <c r="I92" s="72">
        <f t="shared" si="5"/>
        <v>5550</v>
      </c>
      <c r="J92" s="140">
        <v>510.62</v>
      </c>
      <c r="K92" s="140"/>
      <c r="L92" s="140"/>
      <c r="M92" s="140"/>
      <c r="N92" s="72">
        <f t="shared" si="6"/>
        <v>510.62</v>
      </c>
      <c r="O92" s="154">
        <f t="shared" si="7"/>
        <v>5039.38</v>
      </c>
      <c r="P92" s="139"/>
    </row>
    <row r="93" spans="1:16" s="137" customFormat="1" ht="37.5" customHeight="1" x14ac:dyDescent="0.25">
      <c r="A93" s="220"/>
      <c r="B93" s="24" t="s">
        <v>665</v>
      </c>
      <c r="C93" s="24" t="s">
        <v>666</v>
      </c>
      <c r="D93" s="141">
        <v>141.5</v>
      </c>
      <c r="E93" s="37">
        <v>15</v>
      </c>
      <c r="F93" s="31">
        <f t="shared" si="4"/>
        <v>2122.5</v>
      </c>
      <c r="G93" s="140">
        <v>65.44</v>
      </c>
      <c r="H93" s="140"/>
      <c r="I93" s="72">
        <f t="shared" si="5"/>
        <v>2187.94</v>
      </c>
      <c r="J93" s="140"/>
      <c r="K93" s="140"/>
      <c r="L93" s="140"/>
      <c r="M93" s="140"/>
      <c r="N93" s="72">
        <f t="shared" si="6"/>
        <v>0</v>
      </c>
      <c r="O93" s="154">
        <f t="shared" si="7"/>
        <v>2187.94</v>
      </c>
      <c r="P93" s="139"/>
    </row>
    <row r="94" spans="1:16" s="137" customFormat="1" ht="37.5" customHeight="1" x14ac:dyDescent="0.25">
      <c r="A94" s="220"/>
      <c r="B94" s="24" t="s">
        <v>644</v>
      </c>
      <c r="C94" s="24" t="s">
        <v>643</v>
      </c>
      <c r="D94" s="141">
        <v>256</v>
      </c>
      <c r="E94" s="37">
        <v>4</v>
      </c>
      <c r="F94" s="31">
        <f>+D94*E94</f>
        <v>1024</v>
      </c>
      <c r="G94" s="140"/>
      <c r="H94" s="140"/>
      <c r="I94" s="72">
        <f>+F94+G94+H94</f>
        <v>1024</v>
      </c>
      <c r="J94" s="140">
        <v>5.52</v>
      </c>
      <c r="K94" s="140"/>
      <c r="L94" s="140"/>
      <c r="M94" s="140"/>
      <c r="N94" s="72">
        <f>+J94+K94+L94+M94</f>
        <v>5.52</v>
      </c>
      <c r="O94" s="154">
        <f>+I94-N94</f>
        <v>1018.48</v>
      </c>
      <c r="P94" s="139"/>
    </row>
    <row r="95" spans="1:16" s="137" customFormat="1" ht="37.5" customHeight="1" x14ac:dyDescent="0.25">
      <c r="A95" s="220"/>
      <c r="B95" s="24" t="s">
        <v>510</v>
      </c>
      <c r="C95" s="142" t="s">
        <v>675</v>
      </c>
      <c r="D95" s="141">
        <v>238.7</v>
      </c>
      <c r="E95" s="37">
        <v>15</v>
      </c>
      <c r="F95" s="31">
        <f>+D95*E95</f>
        <v>3580.5</v>
      </c>
      <c r="G95" s="140"/>
      <c r="H95" s="140"/>
      <c r="I95" s="72">
        <f>+F95+G95+H95</f>
        <v>3580.5</v>
      </c>
      <c r="J95" s="140">
        <v>147.09</v>
      </c>
      <c r="K95" s="140"/>
      <c r="L95" s="140"/>
      <c r="M95" s="140"/>
      <c r="N95" s="72">
        <f>+J95+K95+L95+M95</f>
        <v>147.09</v>
      </c>
      <c r="O95" s="154">
        <f>+I95-N95</f>
        <v>3433.41</v>
      </c>
      <c r="P95" s="139"/>
    </row>
    <row r="96" spans="1:16" s="137" customFormat="1" ht="37.5" customHeight="1" x14ac:dyDescent="0.25">
      <c r="A96" s="221"/>
      <c r="B96" s="24" t="s">
        <v>510</v>
      </c>
      <c r="C96" s="142" t="s">
        <v>514</v>
      </c>
      <c r="D96" s="141">
        <v>226.8</v>
      </c>
      <c r="E96" s="37">
        <v>7</v>
      </c>
      <c r="F96" s="31">
        <f t="shared" si="4"/>
        <v>1587.6000000000001</v>
      </c>
      <c r="G96" s="140"/>
      <c r="H96" s="140"/>
      <c r="I96" s="72">
        <f t="shared" si="5"/>
        <v>1587.6000000000001</v>
      </c>
      <c r="J96" s="140">
        <v>51.31</v>
      </c>
      <c r="K96" s="140"/>
      <c r="L96" s="140"/>
      <c r="M96" s="140"/>
      <c r="N96" s="72">
        <f t="shared" si="6"/>
        <v>51.31</v>
      </c>
      <c r="O96" s="154">
        <f t="shared" si="7"/>
        <v>1536.2900000000002</v>
      </c>
      <c r="P96" s="139"/>
    </row>
    <row r="97" spans="1:16" s="137" customFormat="1" ht="37.5" customHeight="1" x14ac:dyDescent="0.25">
      <c r="A97" s="215" t="s">
        <v>53</v>
      </c>
      <c r="B97" s="216"/>
      <c r="C97" s="216"/>
      <c r="D97" s="216"/>
      <c r="E97" s="217"/>
      <c r="F97" s="159">
        <f>SUM(F4:F96)</f>
        <v>367637.49999999994</v>
      </c>
      <c r="G97" s="159">
        <f t="shared" ref="G97:M97" si="8">SUM(G4:G96)</f>
        <v>778.99000000000024</v>
      </c>
      <c r="H97" s="159">
        <f t="shared" si="8"/>
        <v>0</v>
      </c>
      <c r="I97" s="159">
        <f t="shared" si="8"/>
        <v>368416.48999999987</v>
      </c>
      <c r="J97" s="159">
        <f t="shared" si="8"/>
        <v>25315.349999999991</v>
      </c>
      <c r="K97" s="159">
        <f>SUM(K4:K96)</f>
        <v>119.59</v>
      </c>
      <c r="L97" s="159">
        <f t="shared" si="8"/>
        <v>0</v>
      </c>
      <c r="M97" s="159">
        <f t="shared" si="8"/>
        <v>0</v>
      </c>
      <c r="N97" s="159">
        <f>SUM(N4:N96)</f>
        <v>25434.939999999991</v>
      </c>
      <c r="O97" s="159">
        <f>SUM(O4:O96)</f>
        <v>342981.54999999981</v>
      </c>
      <c r="P97" s="138"/>
    </row>
    <row r="98" spans="1:16" ht="127.5" customHeight="1" x14ac:dyDescent="0.35">
      <c r="B98" s="10"/>
      <c r="D98" s="10"/>
      <c r="E98" s="10"/>
      <c r="F98" s="10"/>
      <c r="G98" s="151"/>
      <c r="H98" s="10"/>
      <c r="I98" s="152"/>
      <c r="J98" s="10"/>
      <c r="K98" s="10"/>
      <c r="L98" s="10"/>
      <c r="M98" s="10"/>
      <c r="N98" s="152"/>
      <c r="O98" s="152"/>
    </row>
    <row r="99" spans="1:16" ht="127.5" customHeight="1" x14ac:dyDescent="0.35">
      <c r="B99" s="10"/>
      <c r="D99" s="10"/>
      <c r="E99" s="10"/>
      <c r="F99" s="10"/>
      <c r="G99" s="151"/>
      <c r="H99" s="10"/>
      <c r="I99" s="10"/>
      <c r="J99" s="10"/>
      <c r="K99" s="10"/>
      <c r="L99" s="10"/>
      <c r="M99" s="10"/>
      <c r="N99" s="10"/>
      <c r="O99" s="10"/>
    </row>
    <row r="100" spans="1:16" ht="127.5" customHeight="1" x14ac:dyDescent="0.35">
      <c r="B100" s="10"/>
      <c r="D100" s="10"/>
      <c r="E100" s="10"/>
      <c r="F100" s="10"/>
      <c r="G100" s="151"/>
      <c r="H100" s="10"/>
      <c r="I100" s="10"/>
      <c r="J100" s="10"/>
      <c r="K100" s="10"/>
      <c r="L100" s="10"/>
      <c r="M100" s="10"/>
      <c r="N100" s="10"/>
      <c r="O100" s="10"/>
    </row>
    <row r="101" spans="1:16" ht="127.5" customHeight="1" x14ac:dyDescent="0.35">
      <c r="B101" s="10"/>
      <c r="D101" s="10"/>
      <c r="E101" s="10"/>
      <c r="F101" s="10"/>
      <c r="G101" s="151"/>
      <c r="H101" s="10"/>
      <c r="I101" s="10"/>
      <c r="J101" s="10"/>
      <c r="K101" s="10"/>
      <c r="L101" s="10"/>
      <c r="M101" s="10"/>
      <c r="N101" s="10"/>
      <c r="O101" s="10"/>
    </row>
    <row r="102" spans="1:16" ht="127.5" customHeight="1" x14ac:dyDescent="0.35"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6" ht="127.5" customHeight="1" x14ac:dyDescent="0.35">
      <c r="B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6" ht="127.5" customHeight="1" x14ac:dyDescent="0.35">
      <c r="B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6" ht="127.5" customHeight="1" x14ac:dyDescent="0.35">
      <c r="B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6" ht="127.5" customHeight="1" x14ac:dyDescent="0.35">
      <c r="B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6" ht="127.5" customHeight="1" x14ac:dyDescent="0.35">
      <c r="B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</sheetData>
  <mergeCells count="15">
    <mergeCell ref="A4:A26"/>
    <mergeCell ref="A27:A37"/>
    <mergeCell ref="A40:A41"/>
    <mergeCell ref="A1:P1"/>
    <mergeCell ref="O2:P2"/>
    <mergeCell ref="D2:I2"/>
    <mergeCell ref="J2:N2"/>
    <mergeCell ref="A2:C2"/>
    <mergeCell ref="A97:E97"/>
    <mergeCell ref="A58:A76"/>
    <mergeCell ref="A42:A52"/>
    <mergeCell ref="A53:A57"/>
    <mergeCell ref="A84:A85"/>
    <mergeCell ref="A86:A96"/>
    <mergeCell ref="A77:A82"/>
  </mergeCells>
  <pageMargins left="0.25" right="0.25" top="0.75" bottom="0.75" header="0.3" footer="0.3"/>
  <pageSetup scale="42" fitToHeight="0" orientation="landscape" horizontalDpi="300" verticalDpi="300" r:id="rId1"/>
  <headerFooter>
    <oddHeader>&amp;C&amp;"Arial,Negrita"&amp;22MUNICIPIO DE TECALITLAN JALISCO
PORTAL VICTORIA NO.9      RFC:MTE871101HLA     TEL:371-41-8-01-69
NOMINA QUINCENAL EVENTUAL DEL 16 AL 31 DE OCTUBRE DEL 2021</oddHeader>
    <oddFooter>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O264"/>
  <sheetViews>
    <sheetView view="pageLayout" topLeftCell="A34" zoomScale="70" zoomScaleNormal="80" zoomScalePageLayoutView="70" workbookViewId="0">
      <selection activeCell="B40" sqref="B1:B1048576"/>
    </sheetView>
  </sheetViews>
  <sheetFormatPr baseColWidth="10" defaultRowHeight="15.75" x14ac:dyDescent="0.25"/>
  <cols>
    <col min="1" max="1" width="3.875" customWidth="1"/>
    <col min="2" max="2" width="21.625" style="262" customWidth="1"/>
    <col min="3" max="3" width="34.375" customWidth="1"/>
    <col min="4" max="4" width="14.25" customWidth="1"/>
    <col min="5" max="5" width="15.75" customWidth="1"/>
    <col min="6" max="6" width="13" customWidth="1"/>
    <col min="7" max="7" width="9" customWidth="1"/>
    <col min="8" max="8" width="14.25" hidden="1" customWidth="1"/>
    <col min="9" max="9" width="21.125" customWidth="1"/>
    <col min="10" max="10" width="14.75" customWidth="1"/>
    <col min="11" max="11" width="11.875" bestFit="1" customWidth="1"/>
    <col min="13" max="13" width="0" hidden="1" customWidth="1"/>
    <col min="14" max="14" width="12.375" bestFit="1" customWidth="1"/>
    <col min="15" max="15" width="14.875" customWidth="1"/>
  </cols>
  <sheetData>
    <row r="2" spans="1:15" ht="24.95" customHeight="1" x14ac:dyDescent="0.25">
      <c r="A2" s="122"/>
      <c r="B2" s="247"/>
      <c r="C2" s="123"/>
      <c r="D2" s="239" t="s">
        <v>41</v>
      </c>
      <c r="E2" s="240"/>
      <c r="F2" s="240"/>
      <c r="G2" s="240"/>
      <c r="H2" s="241"/>
      <c r="I2" s="242"/>
      <c r="J2" s="243" t="s">
        <v>46</v>
      </c>
      <c r="K2" s="244"/>
      <c r="L2" s="244"/>
      <c r="M2" s="245"/>
      <c r="N2" s="246"/>
      <c r="O2" s="164"/>
    </row>
    <row r="3" spans="1:15" ht="24.95" customHeight="1" x14ac:dyDescent="0.25">
      <c r="A3" s="82" t="s">
        <v>0</v>
      </c>
      <c r="B3" s="248" t="s">
        <v>1</v>
      </c>
      <c r="C3" s="28" t="s">
        <v>2</v>
      </c>
      <c r="D3" s="125" t="s">
        <v>3</v>
      </c>
      <c r="E3" s="46" t="s">
        <v>51</v>
      </c>
      <c r="F3" s="69" t="s">
        <v>44</v>
      </c>
      <c r="G3" s="47" t="s">
        <v>45</v>
      </c>
      <c r="H3" s="112" t="s">
        <v>338</v>
      </c>
      <c r="I3" s="90" t="s">
        <v>690</v>
      </c>
      <c r="J3" s="58" t="s">
        <v>42</v>
      </c>
      <c r="K3" s="107" t="s">
        <v>43</v>
      </c>
      <c r="L3" s="59" t="s">
        <v>52</v>
      </c>
      <c r="M3" s="114" t="s">
        <v>339</v>
      </c>
      <c r="N3" s="60" t="s">
        <v>690</v>
      </c>
      <c r="O3" s="116" t="s">
        <v>49</v>
      </c>
    </row>
    <row r="4" spans="1:15" ht="24.95" customHeight="1" x14ac:dyDescent="0.25">
      <c r="A4" s="187" t="s">
        <v>101</v>
      </c>
      <c r="B4" s="249" t="s">
        <v>119</v>
      </c>
      <c r="C4" s="184"/>
      <c r="D4" s="25">
        <v>607.70000000000005</v>
      </c>
      <c r="E4" s="41">
        <v>15</v>
      </c>
      <c r="F4" s="72">
        <f>+D4*E4</f>
        <v>9115.5</v>
      </c>
      <c r="G4" s="26"/>
      <c r="H4" s="26"/>
      <c r="I4" s="42">
        <f t="shared" ref="I4:I51" si="0">SUM(F4:H4)</f>
        <v>9115.5</v>
      </c>
      <c r="J4" s="56">
        <v>1235.97</v>
      </c>
      <c r="K4" s="62">
        <v>88.01</v>
      </c>
      <c r="L4" s="56"/>
      <c r="M4" s="56"/>
      <c r="N4" s="56">
        <f>+J4+K4+L4+M4</f>
        <v>1323.98</v>
      </c>
      <c r="O4" s="51">
        <f>+I4-N4</f>
        <v>7791.52</v>
      </c>
    </row>
    <row r="5" spans="1:15" ht="24.95" customHeight="1" x14ac:dyDescent="0.25">
      <c r="A5" s="187"/>
      <c r="B5" s="249" t="s">
        <v>459</v>
      </c>
      <c r="C5" s="24"/>
      <c r="D5" s="25">
        <v>551.1</v>
      </c>
      <c r="E5" s="41">
        <v>15</v>
      </c>
      <c r="F5" s="72">
        <f t="shared" ref="F5:F51" si="1">+D5*E5</f>
        <v>8266.5</v>
      </c>
      <c r="G5" s="26"/>
      <c r="H5" s="26"/>
      <c r="I5" s="42">
        <f t="shared" si="0"/>
        <v>8266.5</v>
      </c>
      <c r="J5" s="56">
        <v>1054.6199999999999</v>
      </c>
      <c r="K5" s="62">
        <v>57.75</v>
      </c>
      <c r="L5" s="56"/>
      <c r="M5" s="56"/>
      <c r="N5" s="56">
        <f t="shared" ref="N5:N51" si="2">+J5+K5+L5+M5</f>
        <v>1112.3699999999999</v>
      </c>
      <c r="O5" s="51">
        <f t="shared" ref="O5:O51" si="3">+I5-N5</f>
        <v>7154.13</v>
      </c>
    </row>
    <row r="6" spans="1:15" ht="24.95" customHeight="1" x14ac:dyDescent="0.25">
      <c r="A6" s="187"/>
      <c r="B6" s="250" t="s">
        <v>460</v>
      </c>
      <c r="C6" s="24"/>
      <c r="D6" s="25">
        <v>506.1</v>
      </c>
      <c r="E6" s="41">
        <v>15</v>
      </c>
      <c r="F6" s="72">
        <f t="shared" si="1"/>
        <v>7591.5</v>
      </c>
      <c r="G6" s="26"/>
      <c r="H6" s="26"/>
      <c r="I6" s="42">
        <f t="shared" si="0"/>
        <v>7591.5</v>
      </c>
      <c r="J6" s="56">
        <v>910.44</v>
      </c>
      <c r="K6" s="62">
        <v>57.75</v>
      </c>
      <c r="L6" s="56"/>
      <c r="M6" s="56"/>
      <c r="N6" s="56">
        <f t="shared" si="2"/>
        <v>968.19</v>
      </c>
      <c r="O6" s="51">
        <f t="shared" si="3"/>
        <v>6623.3099999999995</v>
      </c>
    </row>
    <row r="7" spans="1:15" ht="24.95" customHeight="1" x14ac:dyDescent="0.25">
      <c r="A7" s="187"/>
      <c r="B7" s="250"/>
      <c r="C7" s="24"/>
      <c r="D7" s="25">
        <v>506.1</v>
      </c>
      <c r="E7" s="41">
        <v>15</v>
      </c>
      <c r="F7" s="72">
        <f t="shared" si="1"/>
        <v>7591.5</v>
      </c>
      <c r="G7" s="26"/>
      <c r="H7" s="26"/>
      <c r="I7" s="42">
        <f t="shared" si="0"/>
        <v>7591.5</v>
      </c>
      <c r="J7" s="56">
        <v>910.44</v>
      </c>
      <c r="K7" s="62">
        <v>57.75</v>
      </c>
      <c r="L7" s="56"/>
      <c r="M7" s="56"/>
      <c r="N7" s="56">
        <f t="shared" si="2"/>
        <v>968.19</v>
      </c>
      <c r="O7" s="51">
        <f t="shared" si="3"/>
        <v>6623.3099999999995</v>
      </c>
    </row>
    <row r="8" spans="1:15" ht="24.95" customHeight="1" x14ac:dyDescent="0.25">
      <c r="A8" s="187"/>
      <c r="B8" s="250"/>
      <c r="C8" s="24"/>
      <c r="D8" s="25">
        <v>506.1</v>
      </c>
      <c r="E8" s="41">
        <v>15</v>
      </c>
      <c r="F8" s="72">
        <f t="shared" si="1"/>
        <v>7591.5</v>
      </c>
      <c r="G8" s="26"/>
      <c r="H8" s="26"/>
      <c r="I8" s="42">
        <f t="shared" si="0"/>
        <v>7591.5</v>
      </c>
      <c r="J8" s="56">
        <v>910.44</v>
      </c>
      <c r="K8" s="62">
        <v>59.15</v>
      </c>
      <c r="L8" s="56"/>
      <c r="M8" s="56"/>
      <c r="N8" s="56">
        <f t="shared" si="2"/>
        <v>969.59</v>
      </c>
      <c r="O8" s="51">
        <f t="shared" si="3"/>
        <v>6621.91</v>
      </c>
    </row>
    <row r="9" spans="1:15" ht="24.95" customHeight="1" x14ac:dyDescent="0.25">
      <c r="A9" s="187"/>
      <c r="B9" s="251" t="s">
        <v>26</v>
      </c>
      <c r="C9" s="24"/>
      <c r="D9" s="25">
        <v>299</v>
      </c>
      <c r="E9" s="41">
        <v>15</v>
      </c>
      <c r="F9" s="72">
        <f t="shared" si="1"/>
        <v>4485</v>
      </c>
      <c r="G9" s="26"/>
      <c r="H9" s="26"/>
      <c r="I9" s="42">
        <f t="shared" si="0"/>
        <v>4485</v>
      </c>
      <c r="J9" s="56">
        <v>352.78</v>
      </c>
      <c r="K9" s="62">
        <v>57.75</v>
      </c>
      <c r="L9" s="56"/>
      <c r="M9" s="56"/>
      <c r="N9" s="56">
        <f t="shared" si="2"/>
        <v>410.53</v>
      </c>
      <c r="O9" s="51">
        <f t="shared" si="3"/>
        <v>4074.4700000000003</v>
      </c>
    </row>
    <row r="10" spans="1:15" ht="24.95" customHeight="1" x14ac:dyDescent="0.25">
      <c r="A10" s="187"/>
      <c r="B10" s="251"/>
      <c r="C10" s="24"/>
      <c r="D10" s="25">
        <v>299</v>
      </c>
      <c r="E10" s="41">
        <v>15</v>
      </c>
      <c r="F10" s="72">
        <f t="shared" si="1"/>
        <v>4485</v>
      </c>
      <c r="G10" s="26"/>
      <c r="H10" s="26"/>
      <c r="I10" s="42">
        <f t="shared" si="0"/>
        <v>4485</v>
      </c>
      <c r="J10" s="56">
        <v>352.78</v>
      </c>
      <c r="K10" s="62">
        <v>57.75</v>
      </c>
      <c r="L10" s="56"/>
      <c r="M10" s="56"/>
      <c r="N10" s="56">
        <f t="shared" si="2"/>
        <v>410.53</v>
      </c>
      <c r="O10" s="51">
        <f t="shared" si="3"/>
        <v>4074.4700000000003</v>
      </c>
    </row>
    <row r="11" spans="1:15" ht="24.95" customHeight="1" x14ac:dyDescent="0.25">
      <c r="A11" s="187"/>
      <c r="B11" s="251"/>
      <c r="C11" s="24"/>
      <c r="D11" s="25">
        <v>299</v>
      </c>
      <c r="E11" s="41">
        <v>15</v>
      </c>
      <c r="F11" s="72">
        <f t="shared" si="1"/>
        <v>4485</v>
      </c>
      <c r="G11" s="26"/>
      <c r="H11" s="26"/>
      <c r="I11" s="42">
        <f t="shared" si="0"/>
        <v>4485</v>
      </c>
      <c r="J11" s="56">
        <v>352.78</v>
      </c>
      <c r="K11" s="62">
        <v>59.15</v>
      </c>
      <c r="L11" s="56"/>
      <c r="M11" s="56"/>
      <c r="N11" s="56">
        <f t="shared" si="2"/>
        <v>411.92999999999995</v>
      </c>
      <c r="O11" s="51">
        <f t="shared" si="3"/>
        <v>4073.07</v>
      </c>
    </row>
    <row r="12" spans="1:15" ht="24.95" customHeight="1" x14ac:dyDescent="0.25">
      <c r="A12" s="187"/>
      <c r="B12" s="251"/>
      <c r="C12" s="34"/>
      <c r="D12" s="25">
        <v>299</v>
      </c>
      <c r="E12" s="41">
        <v>15</v>
      </c>
      <c r="F12" s="72">
        <f t="shared" si="1"/>
        <v>4485</v>
      </c>
      <c r="G12" s="25"/>
      <c r="H12" s="56"/>
      <c r="I12" s="42">
        <f t="shared" si="0"/>
        <v>4485</v>
      </c>
      <c r="J12" s="56">
        <v>352.78</v>
      </c>
      <c r="K12" s="62">
        <v>66.290000000000006</v>
      </c>
      <c r="L12" s="25"/>
      <c r="M12" s="44"/>
      <c r="N12" s="56">
        <f t="shared" si="2"/>
        <v>419.07</v>
      </c>
      <c r="O12" s="51">
        <f t="shared" si="3"/>
        <v>4065.93</v>
      </c>
    </row>
    <row r="13" spans="1:15" ht="24.95" customHeight="1" x14ac:dyDescent="0.25">
      <c r="A13" s="187"/>
      <c r="B13" s="251"/>
      <c r="C13" s="24"/>
      <c r="D13" s="25">
        <v>299</v>
      </c>
      <c r="E13" s="41">
        <v>15</v>
      </c>
      <c r="F13" s="72">
        <f t="shared" si="1"/>
        <v>4485</v>
      </c>
      <c r="G13" s="26"/>
      <c r="H13" s="26"/>
      <c r="I13" s="42">
        <f t="shared" si="0"/>
        <v>4485</v>
      </c>
      <c r="J13" s="56">
        <v>352.78</v>
      </c>
      <c r="K13" s="62">
        <v>58.44</v>
      </c>
      <c r="L13" s="56"/>
      <c r="M13" s="56"/>
      <c r="N13" s="56">
        <f t="shared" si="2"/>
        <v>411.21999999999997</v>
      </c>
      <c r="O13" s="51">
        <f t="shared" si="3"/>
        <v>4073.78</v>
      </c>
    </row>
    <row r="14" spans="1:15" ht="24.95" customHeight="1" x14ac:dyDescent="0.25">
      <c r="A14" s="187"/>
      <c r="B14" s="251"/>
      <c r="C14" s="24"/>
      <c r="D14" s="25">
        <v>299</v>
      </c>
      <c r="E14" s="41">
        <v>15</v>
      </c>
      <c r="F14" s="72">
        <f t="shared" si="1"/>
        <v>4485</v>
      </c>
      <c r="G14" s="26"/>
      <c r="H14" s="26"/>
      <c r="I14" s="42">
        <f t="shared" si="0"/>
        <v>4485</v>
      </c>
      <c r="J14" s="56">
        <v>352.78</v>
      </c>
      <c r="K14" s="62">
        <v>57.75</v>
      </c>
      <c r="L14" s="56"/>
      <c r="M14" s="56"/>
      <c r="N14" s="56">
        <f t="shared" si="2"/>
        <v>410.53</v>
      </c>
      <c r="O14" s="51">
        <f t="shared" si="3"/>
        <v>4074.4700000000003</v>
      </c>
    </row>
    <row r="15" spans="1:15" ht="24.95" customHeight="1" x14ac:dyDescent="0.25">
      <c r="A15" s="187"/>
      <c r="B15" s="251"/>
      <c r="C15" s="24"/>
      <c r="D15" s="25">
        <v>299</v>
      </c>
      <c r="E15" s="41">
        <v>15</v>
      </c>
      <c r="F15" s="72">
        <f t="shared" si="1"/>
        <v>4485</v>
      </c>
      <c r="G15" s="26"/>
      <c r="H15" s="26"/>
      <c r="I15" s="42">
        <f t="shared" si="0"/>
        <v>4485</v>
      </c>
      <c r="J15" s="56">
        <v>352.78</v>
      </c>
      <c r="K15" s="62">
        <v>57.75</v>
      </c>
      <c r="L15" s="56"/>
      <c r="M15" s="56"/>
      <c r="N15" s="56">
        <f t="shared" si="2"/>
        <v>410.53</v>
      </c>
      <c r="O15" s="51">
        <f t="shared" si="3"/>
        <v>4074.4700000000003</v>
      </c>
    </row>
    <row r="16" spans="1:15" ht="24.95" customHeight="1" x14ac:dyDescent="0.25">
      <c r="A16" s="187"/>
      <c r="B16" s="251"/>
      <c r="C16" s="24"/>
      <c r="D16" s="25">
        <v>299</v>
      </c>
      <c r="E16" s="41">
        <v>15</v>
      </c>
      <c r="F16" s="72">
        <f t="shared" si="1"/>
        <v>4485</v>
      </c>
      <c r="G16" s="26"/>
      <c r="H16" s="26"/>
      <c r="I16" s="42">
        <f t="shared" si="0"/>
        <v>4485</v>
      </c>
      <c r="J16" s="56">
        <v>352.78</v>
      </c>
      <c r="K16" s="62">
        <v>59.15</v>
      </c>
      <c r="L16" s="56"/>
      <c r="M16" s="56"/>
      <c r="N16" s="56">
        <f t="shared" si="2"/>
        <v>411.92999999999995</v>
      </c>
      <c r="O16" s="51">
        <f t="shared" si="3"/>
        <v>4073.07</v>
      </c>
    </row>
    <row r="17" spans="1:15" ht="24.95" customHeight="1" x14ac:dyDescent="0.25">
      <c r="A17" s="187"/>
      <c r="B17" s="251"/>
      <c r="C17" s="24"/>
      <c r="D17" s="25">
        <v>299</v>
      </c>
      <c r="E17" s="41">
        <v>15</v>
      </c>
      <c r="F17" s="72">
        <f t="shared" si="1"/>
        <v>4485</v>
      </c>
      <c r="G17" s="26"/>
      <c r="H17" s="26"/>
      <c r="I17" s="42">
        <f t="shared" si="0"/>
        <v>4485</v>
      </c>
      <c r="J17" s="56">
        <v>352.78</v>
      </c>
      <c r="K17" s="62">
        <v>57.75</v>
      </c>
      <c r="L17" s="56"/>
      <c r="M17" s="56"/>
      <c r="N17" s="56">
        <f t="shared" si="2"/>
        <v>410.53</v>
      </c>
      <c r="O17" s="51">
        <f t="shared" si="3"/>
        <v>4074.4700000000003</v>
      </c>
    </row>
    <row r="18" spans="1:15" ht="24.95" customHeight="1" x14ac:dyDescent="0.25">
      <c r="A18" s="187" t="s">
        <v>101</v>
      </c>
      <c r="B18" s="251" t="s">
        <v>26</v>
      </c>
      <c r="C18" s="24"/>
      <c r="D18" s="25">
        <v>299</v>
      </c>
      <c r="E18" s="41">
        <v>15</v>
      </c>
      <c r="F18" s="72">
        <f t="shared" si="1"/>
        <v>4485</v>
      </c>
      <c r="G18" s="26"/>
      <c r="H18" s="26"/>
      <c r="I18" s="42">
        <f t="shared" si="0"/>
        <v>4485</v>
      </c>
      <c r="J18" s="56">
        <v>352.78</v>
      </c>
      <c r="K18" s="62">
        <v>58.44</v>
      </c>
      <c r="L18" s="56"/>
      <c r="M18" s="56"/>
      <c r="N18" s="56">
        <f t="shared" si="2"/>
        <v>411.21999999999997</v>
      </c>
      <c r="O18" s="51">
        <f t="shared" si="3"/>
        <v>4073.78</v>
      </c>
    </row>
    <row r="19" spans="1:15" ht="24.95" customHeight="1" x14ac:dyDescent="0.25">
      <c r="A19" s="187"/>
      <c r="B19" s="251"/>
      <c r="C19" s="24"/>
      <c r="D19" s="25">
        <v>299</v>
      </c>
      <c r="E19" s="41">
        <v>15</v>
      </c>
      <c r="F19" s="72">
        <f t="shared" si="1"/>
        <v>4485</v>
      </c>
      <c r="G19" s="26"/>
      <c r="H19" s="26"/>
      <c r="I19" s="42">
        <f t="shared" si="0"/>
        <v>4485</v>
      </c>
      <c r="J19" s="56">
        <v>352.8</v>
      </c>
      <c r="K19" s="62"/>
      <c r="L19" s="56"/>
      <c r="M19" s="56"/>
      <c r="N19" s="56">
        <f t="shared" si="2"/>
        <v>352.8</v>
      </c>
      <c r="O19" s="51">
        <f t="shared" si="3"/>
        <v>4132.2</v>
      </c>
    </row>
    <row r="20" spans="1:15" ht="24.95" customHeight="1" x14ac:dyDescent="0.25">
      <c r="A20" s="187"/>
      <c r="B20" s="251"/>
      <c r="C20" s="24"/>
      <c r="D20" s="25">
        <v>299</v>
      </c>
      <c r="E20" s="41">
        <v>15</v>
      </c>
      <c r="F20" s="72">
        <f t="shared" si="1"/>
        <v>4485</v>
      </c>
      <c r="G20" s="26"/>
      <c r="H20" s="26"/>
      <c r="I20" s="42">
        <f t="shared" si="0"/>
        <v>4485</v>
      </c>
      <c r="J20" s="56">
        <v>352.78</v>
      </c>
      <c r="K20" s="62">
        <v>59.15</v>
      </c>
      <c r="L20" s="56"/>
      <c r="M20" s="56"/>
      <c r="N20" s="56">
        <f t="shared" si="2"/>
        <v>411.92999999999995</v>
      </c>
      <c r="O20" s="51">
        <f t="shared" si="3"/>
        <v>4073.07</v>
      </c>
    </row>
    <row r="21" spans="1:15" ht="24.95" customHeight="1" x14ac:dyDescent="0.25">
      <c r="A21" s="187"/>
      <c r="B21" s="251"/>
      <c r="C21" s="24"/>
      <c r="D21" s="25">
        <v>299</v>
      </c>
      <c r="E21" s="41"/>
      <c r="F21" s="72">
        <f t="shared" si="1"/>
        <v>0</v>
      </c>
      <c r="G21" s="26"/>
      <c r="H21" s="26"/>
      <c r="I21" s="42">
        <f t="shared" si="0"/>
        <v>0</v>
      </c>
      <c r="J21" s="56"/>
      <c r="K21" s="62"/>
      <c r="L21" s="56"/>
      <c r="M21" s="56"/>
      <c r="N21" s="56">
        <f t="shared" si="2"/>
        <v>0</v>
      </c>
      <c r="O21" s="51">
        <f t="shared" si="3"/>
        <v>0</v>
      </c>
    </row>
    <row r="22" spans="1:15" ht="24.95" customHeight="1" x14ac:dyDescent="0.25">
      <c r="A22" s="187"/>
      <c r="B22" s="251"/>
      <c r="C22" s="24"/>
      <c r="D22" s="25">
        <v>299</v>
      </c>
      <c r="E22" s="41">
        <v>15</v>
      </c>
      <c r="F22" s="72">
        <f t="shared" si="1"/>
        <v>4485</v>
      </c>
      <c r="G22" s="26"/>
      <c r="H22" s="26"/>
      <c r="I22" s="42">
        <f t="shared" si="0"/>
        <v>4485</v>
      </c>
      <c r="J22" s="56">
        <v>352.78</v>
      </c>
      <c r="K22" s="62">
        <v>57.75</v>
      </c>
      <c r="L22" s="56"/>
      <c r="M22" s="56"/>
      <c r="N22" s="56">
        <f t="shared" si="2"/>
        <v>410.53</v>
      </c>
      <c r="O22" s="51">
        <f t="shared" si="3"/>
        <v>4074.4700000000003</v>
      </c>
    </row>
    <row r="23" spans="1:15" ht="24.95" customHeight="1" x14ac:dyDescent="0.25">
      <c r="A23" s="187"/>
      <c r="B23" s="251"/>
      <c r="C23" s="24"/>
      <c r="D23" s="25">
        <v>299</v>
      </c>
      <c r="E23" s="41">
        <v>15</v>
      </c>
      <c r="F23" s="72">
        <f t="shared" si="1"/>
        <v>4485</v>
      </c>
      <c r="G23" s="26"/>
      <c r="H23" s="26"/>
      <c r="I23" s="42">
        <f t="shared" si="0"/>
        <v>4485</v>
      </c>
      <c r="J23" s="56">
        <v>352.78</v>
      </c>
      <c r="K23" s="62">
        <v>58.44</v>
      </c>
      <c r="L23" s="56"/>
      <c r="M23" s="56"/>
      <c r="N23" s="56">
        <f t="shared" si="2"/>
        <v>411.21999999999997</v>
      </c>
      <c r="O23" s="51">
        <f t="shared" si="3"/>
        <v>4073.78</v>
      </c>
    </row>
    <row r="24" spans="1:15" ht="24.95" customHeight="1" x14ac:dyDescent="0.25">
      <c r="A24" s="187"/>
      <c r="B24" s="251"/>
      <c r="C24" s="24"/>
      <c r="D24" s="25">
        <v>299</v>
      </c>
      <c r="E24" s="41">
        <v>15</v>
      </c>
      <c r="F24" s="72">
        <f t="shared" si="1"/>
        <v>4485</v>
      </c>
      <c r="G24" s="26"/>
      <c r="H24" s="26"/>
      <c r="I24" s="42">
        <f t="shared" si="0"/>
        <v>4485</v>
      </c>
      <c r="J24" s="56">
        <v>352.78</v>
      </c>
      <c r="K24" s="62">
        <v>57.75</v>
      </c>
      <c r="L24" s="56"/>
      <c r="M24" s="56"/>
      <c r="N24" s="56">
        <f t="shared" si="2"/>
        <v>410.53</v>
      </c>
      <c r="O24" s="51">
        <f t="shared" si="3"/>
        <v>4074.4700000000003</v>
      </c>
    </row>
    <row r="25" spans="1:15" ht="24.95" customHeight="1" x14ac:dyDescent="0.25">
      <c r="A25" s="187"/>
      <c r="B25" s="251"/>
      <c r="C25" s="24"/>
      <c r="D25" s="25">
        <v>299</v>
      </c>
      <c r="E25" s="41">
        <v>15</v>
      </c>
      <c r="F25" s="72">
        <f t="shared" si="1"/>
        <v>4485</v>
      </c>
      <c r="G25" s="26"/>
      <c r="H25" s="26"/>
      <c r="I25" s="42">
        <f t="shared" si="0"/>
        <v>4485</v>
      </c>
      <c r="J25" s="56">
        <v>352.78</v>
      </c>
      <c r="K25" s="62">
        <v>57.75</v>
      </c>
      <c r="L25" s="56"/>
      <c r="M25" s="56"/>
      <c r="N25" s="56">
        <f t="shared" si="2"/>
        <v>410.53</v>
      </c>
      <c r="O25" s="51">
        <f t="shared" si="3"/>
        <v>4074.4700000000003</v>
      </c>
    </row>
    <row r="26" spans="1:15" ht="24.95" customHeight="1" x14ac:dyDescent="0.25">
      <c r="A26" s="187"/>
      <c r="B26" s="251"/>
      <c r="C26" s="24"/>
      <c r="D26" s="25">
        <v>299</v>
      </c>
      <c r="E26" s="41"/>
      <c r="F26" s="72">
        <f t="shared" si="1"/>
        <v>0</v>
      </c>
      <c r="G26" s="25"/>
      <c r="H26" s="25"/>
      <c r="I26" s="42">
        <f t="shared" si="0"/>
        <v>0</v>
      </c>
      <c r="J26" s="62"/>
      <c r="K26" s="62"/>
      <c r="L26" s="25"/>
      <c r="M26" s="56"/>
      <c r="N26" s="56">
        <f t="shared" si="2"/>
        <v>0</v>
      </c>
      <c r="O26" s="51">
        <f t="shared" si="3"/>
        <v>0</v>
      </c>
    </row>
    <row r="27" spans="1:15" ht="24.95" customHeight="1" x14ac:dyDescent="0.25">
      <c r="A27" s="187"/>
      <c r="B27" s="251"/>
      <c r="C27" s="24" t="s">
        <v>54</v>
      </c>
      <c r="D27" s="25">
        <v>299</v>
      </c>
      <c r="E27" s="165"/>
      <c r="F27" s="72">
        <f t="shared" si="1"/>
        <v>0</v>
      </c>
      <c r="G27" s="165"/>
      <c r="H27" s="165"/>
      <c r="I27" s="42">
        <f t="shared" si="0"/>
        <v>0</v>
      </c>
      <c r="J27" s="165"/>
      <c r="K27" s="165"/>
      <c r="L27" s="165"/>
      <c r="M27" s="165"/>
      <c r="N27" s="56">
        <f t="shared" si="2"/>
        <v>0</v>
      </c>
      <c r="O27" s="51">
        <f t="shared" si="3"/>
        <v>0</v>
      </c>
    </row>
    <row r="28" spans="1:15" ht="24.95" customHeight="1" x14ac:dyDescent="0.25">
      <c r="A28" s="187"/>
      <c r="B28" s="251"/>
      <c r="C28" s="24"/>
      <c r="D28" s="25">
        <v>299</v>
      </c>
      <c r="E28" s="41">
        <v>15</v>
      </c>
      <c r="F28" s="72">
        <f t="shared" si="1"/>
        <v>4485</v>
      </c>
      <c r="G28" s="25"/>
      <c r="H28" s="25"/>
      <c r="I28" s="42">
        <f t="shared" si="0"/>
        <v>4485</v>
      </c>
      <c r="J28" s="62">
        <v>352.78</v>
      </c>
      <c r="K28" s="62">
        <v>51.67</v>
      </c>
      <c r="L28" s="25"/>
      <c r="M28" s="56"/>
      <c r="N28" s="56">
        <f t="shared" si="2"/>
        <v>404.45</v>
      </c>
      <c r="O28" s="51">
        <f t="shared" si="3"/>
        <v>4080.55</v>
      </c>
    </row>
    <row r="29" spans="1:15" ht="24.95" customHeight="1" x14ac:dyDescent="0.25">
      <c r="A29" s="187"/>
      <c r="B29" s="251"/>
      <c r="C29" s="24" t="s">
        <v>54</v>
      </c>
      <c r="D29" s="25">
        <v>299</v>
      </c>
      <c r="E29" s="41"/>
      <c r="F29" s="72">
        <f t="shared" si="1"/>
        <v>0</v>
      </c>
      <c r="G29" s="25"/>
      <c r="H29" s="25"/>
      <c r="I29" s="42">
        <f t="shared" si="0"/>
        <v>0</v>
      </c>
      <c r="J29" s="62"/>
      <c r="K29" s="62"/>
      <c r="L29" s="25"/>
      <c r="M29" s="56"/>
      <c r="N29" s="56">
        <f t="shared" si="2"/>
        <v>0</v>
      </c>
      <c r="O29" s="51">
        <f t="shared" si="3"/>
        <v>0</v>
      </c>
    </row>
    <row r="30" spans="1:15" ht="24.95" customHeight="1" x14ac:dyDescent="0.25">
      <c r="A30" s="187"/>
      <c r="B30" s="251"/>
      <c r="C30" s="24" t="s">
        <v>54</v>
      </c>
      <c r="D30" s="25">
        <v>299</v>
      </c>
      <c r="E30" s="41"/>
      <c r="F30" s="72">
        <f t="shared" si="1"/>
        <v>0</v>
      </c>
      <c r="G30" s="25"/>
      <c r="H30" s="25"/>
      <c r="I30" s="42">
        <f t="shared" si="0"/>
        <v>0</v>
      </c>
      <c r="J30" s="62"/>
      <c r="K30" s="62"/>
      <c r="L30" s="25"/>
      <c r="M30" s="56"/>
      <c r="N30" s="56">
        <f t="shared" si="2"/>
        <v>0</v>
      </c>
      <c r="O30" s="51">
        <f t="shared" si="3"/>
        <v>0</v>
      </c>
    </row>
    <row r="31" spans="1:15" ht="24.95" customHeight="1" x14ac:dyDescent="0.25">
      <c r="A31" s="187"/>
      <c r="B31" s="251"/>
      <c r="C31" s="24" t="s">
        <v>54</v>
      </c>
      <c r="D31" s="25">
        <v>299</v>
      </c>
      <c r="E31" s="41"/>
      <c r="F31" s="72">
        <f t="shared" si="1"/>
        <v>0</v>
      </c>
      <c r="G31" s="25"/>
      <c r="H31" s="25"/>
      <c r="I31" s="42">
        <f t="shared" si="0"/>
        <v>0</v>
      </c>
      <c r="J31" s="62"/>
      <c r="K31" s="62"/>
      <c r="L31" s="25"/>
      <c r="M31" s="56"/>
      <c r="N31" s="56">
        <f t="shared" si="2"/>
        <v>0</v>
      </c>
      <c r="O31" s="51">
        <f t="shared" si="3"/>
        <v>0</v>
      </c>
    </row>
    <row r="32" spans="1:15" ht="24.95" customHeight="1" x14ac:dyDescent="0.25">
      <c r="A32" s="187"/>
      <c r="B32" s="251"/>
      <c r="C32" s="24" t="s">
        <v>54</v>
      </c>
      <c r="D32" s="25">
        <v>299</v>
      </c>
      <c r="E32" s="41"/>
      <c r="F32" s="72">
        <f t="shared" si="1"/>
        <v>0</v>
      </c>
      <c r="G32" s="25"/>
      <c r="H32" s="25"/>
      <c r="I32" s="42">
        <f t="shared" si="0"/>
        <v>0</v>
      </c>
      <c r="J32" s="62"/>
      <c r="K32" s="62"/>
      <c r="L32" s="25"/>
      <c r="M32" s="56"/>
      <c r="N32" s="56">
        <f t="shared" si="2"/>
        <v>0</v>
      </c>
      <c r="O32" s="51">
        <f t="shared" si="3"/>
        <v>0</v>
      </c>
    </row>
    <row r="33" spans="1:15" ht="24.95" customHeight="1" x14ac:dyDescent="0.25">
      <c r="A33" s="187"/>
      <c r="B33" s="249" t="s">
        <v>462</v>
      </c>
      <c r="C33" s="95" t="s">
        <v>304</v>
      </c>
      <c r="D33" s="25">
        <v>304.8</v>
      </c>
      <c r="E33" s="41">
        <v>15</v>
      </c>
      <c r="F33" s="72">
        <f t="shared" si="1"/>
        <v>4572</v>
      </c>
      <c r="G33" s="26"/>
      <c r="H33" s="26"/>
      <c r="I33" s="42">
        <f t="shared" si="0"/>
        <v>4572</v>
      </c>
      <c r="J33" s="56">
        <v>362.25</v>
      </c>
      <c r="K33" s="62">
        <v>57.75</v>
      </c>
      <c r="L33" s="56">
        <f>+F33*1%</f>
        <v>45.72</v>
      </c>
      <c r="M33" s="56"/>
      <c r="N33" s="56">
        <f t="shared" si="2"/>
        <v>465.72</v>
      </c>
      <c r="O33" s="51">
        <f t="shared" si="3"/>
        <v>4106.28</v>
      </c>
    </row>
    <row r="34" spans="1:15" ht="24.95" customHeight="1" x14ac:dyDescent="0.25">
      <c r="A34" s="187"/>
      <c r="B34" s="249" t="s">
        <v>461</v>
      </c>
      <c r="C34" s="95" t="s">
        <v>517</v>
      </c>
      <c r="D34" s="26">
        <v>290.60000000000002</v>
      </c>
      <c r="E34" s="41">
        <v>15</v>
      </c>
      <c r="F34" s="72">
        <f t="shared" si="1"/>
        <v>4359</v>
      </c>
      <c r="G34" s="26"/>
      <c r="H34" s="26"/>
      <c r="I34" s="42">
        <f t="shared" si="0"/>
        <v>4359</v>
      </c>
      <c r="J34" s="56">
        <v>339.07</v>
      </c>
      <c r="K34" s="62">
        <v>61.28</v>
      </c>
      <c r="L34" s="56"/>
      <c r="M34" s="56"/>
      <c r="N34" s="56">
        <f t="shared" si="2"/>
        <v>400.35</v>
      </c>
      <c r="O34" s="51">
        <f t="shared" si="3"/>
        <v>3958.65</v>
      </c>
    </row>
    <row r="35" spans="1:15" ht="24.95" customHeight="1" x14ac:dyDescent="0.25">
      <c r="A35" s="187"/>
      <c r="B35" s="250" t="s">
        <v>463</v>
      </c>
      <c r="C35" s="24" t="s">
        <v>546</v>
      </c>
      <c r="D35" s="25">
        <v>303.2</v>
      </c>
      <c r="E35" s="41">
        <v>15</v>
      </c>
      <c r="F35" s="72">
        <f t="shared" si="1"/>
        <v>4548</v>
      </c>
      <c r="G35" s="26"/>
      <c r="H35" s="26"/>
      <c r="I35" s="42">
        <f t="shared" si="0"/>
        <v>4548</v>
      </c>
      <c r="J35" s="56">
        <v>359.64</v>
      </c>
      <c r="K35" s="62">
        <v>57.75</v>
      </c>
      <c r="L35" s="56"/>
      <c r="M35" s="56"/>
      <c r="N35" s="56">
        <f t="shared" si="2"/>
        <v>417.39</v>
      </c>
      <c r="O35" s="51">
        <f t="shared" si="3"/>
        <v>4130.6099999999997</v>
      </c>
    </row>
    <row r="36" spans="1:15" ht="24.95" customHeight="1" x14ac:dyDescent="0.25">
      <c r="A36" s="187"/>
      <c r="B36" s="250"/>
      <c r="C36" s="24" t="s">
        <v>305</v>
      </c>
      <c r="D36" s="25">
        <v>303.2</v>
      </c>
      <c r="E36" s="41">
        <v>15</v>
      </c>
      <c r="F36" s="72">
        <f t="shared" si="1"/>
        <v>4548</v>
      </c>
      <c r="G36" s="26"/>
      <c r="H36" s="26"/>
      <c r="I36" s="42">
        <f t="shared" si="0"/>
        <v>4548</v>
      </c>
      <c r="J36" s="56">
        <v>359.64</v>
      </c>
      <c r="K36" s="62">
        <v>57.75</v>
      </c>
      <c r="L36" s="56"/>
      <c r="M36" s="56"/>
      <c r="N36" s="56">
        <f t="shared" si="2"/>
        <v>417.39</v>
      </c>
      <c r="O36" s="51">
        <f t="shared" si="3"/>
        <v>4130.6099999999997</v>
      </c>
    </row>
    <row r="37" spans="1:15" ht="24.95" customHeight="1" x14ac:dyDescent="0.25">
      <c r="A37" s="187"/>
      <c r="B37" s="250"/>
      <c r="C37" s="24" t="s">
        <v>547</v>
      </c>
      <c r="D37" s="25">
        <v>303.2</v>
      </c>
      <c r="E37" s="41">
        <v>15</v>
      </c>
      <c r="F37" s="72">
        <f>+D37*E37</f>
        <v>4548</v>
      </c>
      <c r="G37" s="26"/>
      <c r="H37" s="26"/>
      <c r="I37" s="42">
        <f t="shared" si="0"/>
        <v>4548</v>
      </c>
      <c r="J37" s="56">
        <v>359.64</v>
      </c>
      <c r="K37" s="62">
        <v>57.75</v>
      </c>
      <c r="L37" s="56"/>
      <c r="M37" s="56"/>
      <c r="N37" s="56">
        <f>+J37+K37+L37+M37</f>
        <v>417.39</v>
      </c>
      <c r="O37" s="51">
        <f>+I37-N37</f>
        <v>4130.6099999999997</v>
      </c>
    </row>
    <row r="38" spans="1:15" ht="24.95" customHeight="1" x14ac:dyDescent="0.25">
      <c r="A38" s="187"/>
      <c r="B38" s="250" t="s">
        <v>464</v>
      </c>
      <c r="C38" s="24" t="s">
        <v>620</v>
      </c>
      <c r="D38" s="25">
        <v>227</v>
      </c>
      <c r="E38" s="41">
        <v>15</v>
      </c>
      <c r="F38" s="72">
        <f t="shared" si="1"/>
        <v>3405</v>
      </c>
      <c r="G38" s="26"/>
      <c r="H38" s="26"/>
      <c r="I38" s="42">
        <f t="shared" si="0"/>
        <v>3405</v>
      </c>
      <c r="J38" s="56">
        <v>235.2</v>
      </c>
      <c r="K38" s="62"/>
      <c r="L38" s="56"/>
      <c r="M38" s="56"/>
      <c r="N38" s="56">
        <f t="shared" si="2"/>
        <v>235.2</v>
      </c>
      <c r="O38" s="51">
        <f t="shared" si="3"/>
        <v>3169.8</v>
      </c>
    </row>
    <row r="39" spans="1:15" ht="24.95" customHeight="1" x14ac:dyDescent="0.25">
      <c r="A39" s="187"/>
      <c r="B39" s="250"/>
      <c r="C39" s="24" t="s">
        <v>54</v>
      </c>
      <c r="D39" s="25">
        <v>227</v>
      </c>
      <c r="E39" s="41"/>
      <c r="F39" s="72">
        <f t="shared" si="1"/>
        <v>0</v>
      </c>
      <c r="G39" s="26"/>
      <c r="H39" s="26"/>
      <c r="I39" s="42">
        <f t="shared" si="0"/>
        <v>0</v>
      </c>
      <c r="J39" s="56"/>
      <c r="K39" s="62"/>
      <c r="L39" s="56"/>
      <c r="M39" s="56"/>
      <c r="N39" s="56">
        <f t="shared" si="2"/>
        <v>0</v>
      </c>
      <c r="O39" s="51">
        <f t="shared" si="3"/>
        <v>0</v>
      </c>
    </row>
    <row r="40" spans="1:15" ht="24.95" customHeight="1" x14ac:dyDescent="0.25">
      <c r="A40" s="187"/>
      <c r="B40" s="250" t="s">
        <v>465</v>
      </c>
      <c r="C40" s="24" t="s">
        <v>54</v>
      </c>
      <c r="D40" s="25">
        <v>214.6</v>
      </c>
      <c r="E40" s="41"/>
      <c r="F40" s="72">
        <f t="shared" si="1"/>
        <v>0</v>
      </c>
      <c r="G40" s="26"/>
      <c r="H40" s="26"/>
      <c r="I40" s="42">
        <f t="shared" si="0"/>
        <v>0</v>
      </c>
      <c r="J40" s="56"/>
      <c r="K40" s="62"/>
      <c r="L40" s="56"/>
      <c r="M40" s="56"/>
      <c r="N40" s="56">
        <f t="shared" si="2"/>
        <v>0</v>
      </c>
      <c r="O40" s="51">
        <f t="shared" si="3"/>
        <v>0</v>
      </c>
    </row>
    <row r="41" spans="1:15" ht="24.95" customHeight="1" x14ac:dyDescent="0.25">
      <c r="A41" s="187"/>
      <c r="B41" s="250"/>
      <c r="C41" s="24" t="s">
        <v>468</v>
      </c>
      <c r="D41" s="25">
        <v>214.6</v>
      </c>
      <c r="E41" s="41">
        <v>15</v>
      </c>
      <c r="F41" s="72">
        <f t="shared" si="1"/>
        <v>3219</v>
      </c>
      <c r="G41" s="26"/>
      <c r="H41" s="26"/>
      <c r="I41" s="42">
        <f t="shared" si="0"/>
        <v>3219</v>
      </c>
      <c r="J41" s="56">
        <v>89.94</v>
      </c>
      <c r="K41" s="62">
        <v>59.15</v>
      </c>
      <c r="L41" s="56"/>
      <c r="M41" s="56"/>
      <c r="N41" s="56">
        <f t="shared" si="2"/>
        <v>149.09</v>
      </c>
      <c r="O41" s="51">
        <f t="shared" si="3"/>
        <v>3069.91</v>
      </c>
    </row>
    <row r="42" spans="1:15" ht="24.95" customHeight="1" x14ac:dyDescent="0.25">
      <c r="A42" s="187"/>
      <c r="B42" s="250"/>
      <c r="C42" s="24" t="s">
        <v>506</v>
      </c>
      <c r="D42" s="26">
        <v>214.6</v>
      </c>
      <c r="E42" s="41">
        <v>15</v>
      </c>
      <c r="F42" s="72">
        <f t="shared" si="1"/>
        <v>3219</v>
      </c>
      <c r="G42" s="26"/>
      <c r="H42" s="26"/>
      <c r="I42" s="42">
        <f t="shared" si="0"/>
        <v>3219</v>
      </c>
      <c r="J42" s="56">
        <v>89.94</v>
      </c>
      <c r="K42" s="62"/>
      <c r="L42" s="56"/>
      <c r="M42" s="56"/>
      <c r="N42" s="56">
        <f t="shared" si="2"/>
        <v>89.94</v>
      </c>
      <c r="O42" s="51">
        <f t="shared" si="3"/>
        <v>3129.06</v>
      </c>
    </row>
    <row r="43" spans="1:15" ht="24.95" customHeight="1" x14ac:dyDescent="0.25">
      <c r="A43" s="187"/>
      <c r="B43" s="250"/>
      <c r="C43" s="24" t="s">
        <v>483</v>
      </c>
      <c r="D43" s="26">
        <v>214.6</v>
      </c>
      <c r="E43" s="41">
        <v>15</v>
      </c>
      <c r="F43" s="72">
        <f t="shared" si="1"/>
        <v>3219</v>
      </c>
      <c r="G43" s="26"/>
      <c r="H43" s="26"/>
      <c r="I43" s="42">
        <f t="shared" si="0"/>
        <v>3219</v>
      </c>
      <c r="J43" s="56">
        <v>89.94</v>
      </c>
      <c r="K43" s="62"/>
      <c r="L43" s="56"/>
      <c r="M43" s="56"/>
      <c r="N43" s="56">
        <f t="shared" si="2"/>
        <v>89.94</v>
      </c>
      <c r="O43" s="51">
        <f t="shared" si="3"/>
        <v>3129.06</v>
      </c>
    </row>
    <row r="44" spans="1:15" ht="24.95" customHeight="1" x14ac:dyDescent="0.25">
      <c r="A44" s="187"/>
      <c r="B44" s="250"/>
      <c r="C44" s="24" t="s">
        <v>306</v>
      </c>
      <c r="D44" s="26">
        <v>214.6</v>
      </c>
      <c r="E44" s="41">
        <v>15</v>
      </c>
      <c r="F44" s="72">
        <f t="shared" si="1"/>
        <v>3219</v>
      </c>
      <c r="G44" s="26"/>
      <c r="H44" s="26"/>
      <c r="I44" s="42">
        <f t="shared" si="0"/>
        <v>3219</v>
      </c>
      <c r="J44" s="56">
        <v>89.94</v>
      </c>
      <c r="K44" s="62">
        <v>57.75</v>
      </c>
      <c r="L44" s="56"/>
      <c r="M44" s="56"/>
      <c r="N44" s="56">
        <f t="shared" si="2"/>
        <v>147.69</v>
      </c>
      <c r="O44" s="51">
        <f t="shared" si="3"/>
        <v>3071.31</v>
      </c>
    </row>
    <row r="45" spans="1:15" ht="24.95" customHeight="1" x14ac:dyDescent="0.25">
      <c r="A45" s="187"/>
      <c r="B45" s="250"/>
      <c r="C45" s="24" t="s">
        <v>540</v>
      </c>
      <c r="D45" s="26">
        <v>214.6</v>
      </c>
      <c r="E45" s="41">
        <v>15</v>
      </c>
      <c r="F45" s="72">
        <f t="shared" si="1"/>
        <v>3219</v>
      </c>
      <c r="G45" s="42"/>
      <c r="H45" s="42"/>
      <c r="I45" s="42">
        <f t="shared" si="0"/>
        <v>3219</v>
      </c>
      <c r="J45" s="56"/>
      <c r="K45" s="62">
        <v>57.75</v>
      </c>
      <c r="L45" s="65"/>
      <c r="M45" s="65"/>
      <c r="N45" s="56">
        <f t="shared" si="2"/>
        <v>57.75</v>
      </c>
      <c r="O45" s="51">
        <f t="shared" si="3"/>
        <v>3161.25</v>
      </c>
    </row>
    <row r="46" spans="1:15" ht="24.95" customHeight="1" x14ac:dyDescent="0.25">
      <c r="A46" s="187"/>
      <c r="B46" s="250"/>
      <c r="C46" s="24" t="s">
        <v>307</v>
      </c>
      <c r="D46" s="26">
        <v>214.6</v>
      </c>
      <c r="E46" s="41">
        <v>15</v>
      </c>
      <c r="F46" s="72">
        <f t="shared" si="1"/>
        <v>3219</v>
      </c>
      <c r="G46" s="26"/>
      <c r="H46" s="26"/>
      <c r="I46" s="42">
        <f t="shared" si="0"/>
        <v>3219</v>
      </c>
      <c r="J46" s="56">
        <v>89.94</v>
      </c>
      <c r="K46" s="62"/>
      <c r="L46" s="56"/>
      <c r="M46" s="56"/>
      <c r="N46" s="56">
        <f t="shared" si="2"/>
        <v>89.94</v>
      </c>
      <c r="O46" s="51">
        <f t="shared" si="3"/>
        <v>3129.06</v>
      </c>
    </row>
    <row r="47" spans="1:15" ht="24.95" customHeight="1" x14ac:dyDescent="0.25">
      <c r="A47" s="187" t="s">
        <v>636</v>
      </c>
      <c r="B47" s="249" t="s">
        <v>466</v>
      </c>
      <c r="C47" s="24" t="s">
        <v>308</v>
      </c>
      <c r="D47" s="25">
        <v>293.10000000000002</v>
      </c>
      <c r="E47" s="41">
        <v>15</v>
      </c>
      <c r="F47" s="72">
        <f t="shared" si="1"/>
        <v>4396.5</v>
      </c>
      <c r="G47" s="26"/>
      <c r="H47" s="26"/>
      <c r="I47" s="42">
        <f t="shared" si="0"/>
        <v>4396.5</v>
      </c>
      <c r="J47" s="56">
        <v>352.78</v>
      </c>
      <c r="K47" s="62">
        <v>57.75</v>
      </c>
      <c r="L47" s="56"/>
      <c r="M47" s="56"/>
      <c r="N47" s="56">
        <f t="shared" si="2"/>
        <v>410.53</v>
      </c>
      <c r="O47" s="51">
        <f t="shared" si="3"/>
        <v>3985.9700000000003</v>
      </c>
    </row>
    <row r="48" spans="1:15" ht="24.95" customHeight="1" x14ac:dyDescent="0.25">
      <c r="A48" s="187"/>
      <c r="B48" s="250" t="s">
        <v>113</v>
      </c>
      <c r="C48" s="24" t="s">
        <v>54</v>
      </c>
      <c r="D48" s="25">
        <v>299</v>
      </c>
      <c r="E48" s="41"/>
      <c r="F48" s="72">
        <f t="shared" si="1"/>
        <v>0</v>
      </c>
      <c r="G48" s="26"/>
      <c r="H48" s="26"/>
      <c r="I48" s="42">
        <f t="shared" si="0"/>
        <v>0</v>
      </c>
      <c r="J48" s="56"/>
      <c r="K48" s="62"/>
      <c r="L48" s="56"/>
      <c r="M48" s="56"/>
      <c r="N48" s="56">
        <f t="shared" si="2"/>
        <v>0</v>
      </c>
      <c r="O48" s="51">
        <f t="shared" si="3"/>
        <v>0</v>
      </c>
    </row>
    <row r="49" spans="1:15" ht="24.95" customHeight="1" x14ac:dyDescent="0.25">
      <c r="A49" s="187"/>
      <c r="B49" s="250"/>
      <c r="C49" s="24" t="s">
        <v>54</v>
      </c>
      <c r="D49" s="25">
        <v>299</v>
      </c>
      <c r="E49" s="41"/>
      <c r="F49" s="72">
        <f t="shared" si="1"/>
        <v>0</v>
      </c>
      <c r="G49" s="26"/>
      <c r="H49" s="26"/>
      <c r="I49" s="42">
        <f t="shared" si="0"/>
        <v>0</v>
      </c>
      <c r="J49" s="56"/>
      <c r="K49" s="62"/>
      <c r="L49" s="56"/>
      <c r="M49" s="56"/>
      <c r="N49" s="56">
        <f t="shared" si="2"/>
        <v>0</v>
      </c>
      <c r="O49" s="51">
        <f t="shared" si="3"/>
        <v>0</v>
      </c>
    </row>
    <row r="50" spans="1:15" ht="24.95" customHeight="1" x14ac:dyDescent="0.25">
      <c r="A50" s="187"/>
      <c r="B50" s="250"/>
      <c r="C50" s="24" t="s">
        <v>54</v>
      </c>
      <c r="D50" s="25">
        <v>207.8</v>
      </c>
      <c r="E50" s="41"/>
      <c r="F50" s="72">
        <f t="shared" si="1"/>
        <v>0</v>
      </c>
      <c r="G50" s="26"/>
      <c r="H50" s="26"/>
      <c r="I50" s="42"/>
      <c r="J50" s="56"/>
      <c r="K50" s="62"/>
      <c r="L50" s="56"/>
      <c r="M50" s="56"/>
      <c r="N50" s="56">
        <f t="shared" si="2"/>
        <v>0</v>
      </c>
      <c r="O50" s="51">
        <f t="shared" si="3"/>
        <v>0</v>
      </c>
    </row>
    <row r="51" spans="1:15" ht="24.95" customHeight="1" x14ac:dyDescent="0.25">
      <c r="A51" s="187"/>
      <c r="B51" s="249" t="s">
        <v>467</v>
      </c>
      <c r="C51" s="24" t="s">
        <v>54</v>
      </c>
      <c r="D51" s="25">
        <v>207.8</v>
      </c>
      <c r="E51" s="41"/>
      <c r="F51" s="72">
        <f t="shared" si="1"/>
        <v>0</v>
      </c>
      <c r="G51" s="26"/>
      <c r="H51" s="26"/>
      <c r="I51" s="42">
        <f t="shared" si="0"/>
        <v>0</v>
      </c>
      <c r="J51" s="56"/>
      <c r="K51" s="62"/>
      <c r="L51" s="56"/>
      <c r="M51" s="56"/>
      <c r="N51" s="56">
        <f t="shared" si="2"/>
        <v>0</v>
      </c>
      <c r="O51" s="51">
        <f t="shared" si="3"/>
        <v>0</v>
      </c>
    </row>
    <row r="52" spans="1:15" ht="24.95" customHeight="1" x14ac:dyDescent="0.25">
      <c r="A52" s="189" t="s">
        <v>501</v>
      </c>
      <c r="B52" s="189"/>
      <c r="C52" s="189"/>
      <c r="D52" s="189"/>
      <c r="E52" s="189"/>
      <c r="F52" s="126">
        <f>SUM(F4:F51)</f>
        <v>166092</v>
      </c>
      <c r="G52" s="126">
        <f t="shared" ref="G52:M52" si="4">SUM(G4:G51)</f>
        <v>0</v>
      </c>
      <c r="H52" s="126">
        <f t="shared" si="4"/>
        <v>0</v>
      </c>
      <c r="I52" s="126">
        <f t="shared" si="4"/>
        <v>166092</v>
      </c>
      <c r="J52" s="126">
        <f t="shared" si="4"/>
        <v>13837.110000000004</v>
      </c>
      <c r="K52" s="126">
        <f t="shared" si="4"/>
        <v>1777.82</v>
      </c>
      <c r="L52" s="126">
        <f t="shared" si="4"/>
        <v>45.72</v>
      </c>
      <c r="M52" s="126">
        <f t="shared" si="4"/>
        <v>0</v>
      </c>
      <c r="N52" s="126">
        <f>SUM(N4:N51)</f>
        <v>15660.650000000003</v>
      </c>
      <c r="O52" s="51">
        <f>+I52-N52</f>
        <v>150431.35</v>
      </c>
    </row>
    <row r="53" spans="1:15" ht="24.95" customHeight="1" x14ac:dyDescent="0.25">
      <c r="B53" s="252"/>
      <c r="C53" s="8"/>
      <c r="D53" s="4"/>
      <c r="G53" s="4"/>
      <c r="H53" s="4"/>
    </row>
    <row r="54" spans="1:15" ht="24.95" customHeight="1" x14ac:dyDescent="0.25">
      <c r="B54" s="252"/>
      <c r="C54" s="8"/>
      <c r="D54" s="4"/>
      <c r="G54" s="4"/>
      <c r="H54" s="4"/>
    </row>
    <row r="55" spans="1:15" ht="24.95" customHeight="1" x14ac:dyDescent="0.25">
      <c r="B55" s="252"/>
      <c r="C55" s="6"/>
      <c r="D55" s="4"/>
      <c r="G55" s="4"/>
      <c r="H55" s="4"/>
    </row>
    <row r="56" spans="1:15" ht="24.95" customHeight="1" x14ac:dyDescent="0.25">
      <c r="B56" s="253"/>
      <c r="C56" s="8"/>
      <c r="D56" s="4"/>
      <c r="G56" s="4"/>
      <c r="H56" s="4"/>
    </row>
    <row r="57" spans="1:15" ht="24.95" customHeight="1" x14ac:dyDescent="0.25">
      <c r="B57" s="252"/>
      <c r="C57" s="8"/>
      <c r="D57" s="4"/>
      <c r="G57" s="4"/>
      <c r="H57" s="4"/>
    </row>
    <row r="58" spans="1:15" ht="24.95" customHeight="1" x14ac:dyDescent="0.25">
      <c r="B58" s="252"/>
      <c r="C58" s="8"/>
      <c r="D58" s="4"/>
      <c r="G58" s="4"/>
      <c r="H58" s="4"/>
    </row>
    <row r="59" spans="1:15" ht="24.95" customHeight="1" x14ac:dyDescent="0.25">
      <c r="B59" s="252"/>
      <c r="C59" s="8"/>
      <c r="D59" s="4"/>
      <c r="G59" s="4"/>
      <c r="H59" s="4"/>
    </row>
    <row r="60" spans="1:15" ht="24.95" customHeight="1" x14ac:dyDescent="0.25">
      <c r="B60" s="252"/>
      <c r="C60" s="8"/>
      <c r="D60" s="4"/>
      <c r="G60" s="4"/>
      <c r="H60" s="4"/>
    </row>
    <row r="61" spans="1:15" ht="24.95" customHeight="1" x14ac:dyDescent="0.25">
      <c r="B61" s="252"/>
      <c r="C61" s="7"/>
      <c r="D61" s="4"/>
      <c r="G61" s="4"/>
      <c r="H61" s="4"/>
    </row>
    <row r="62" spans="1:15" ht="24.95" customHeight="1" x14ac:dyDescent="0.25">
      <c r="B62" s="254"/>
      <c r="C62" s="8"/>
      <c r="D62" s="4"/>
      <c r="G62" s="4"/>
      <c r="H62" s="4"/>
    </row>
    <row r="63" spans="1:15" ht="24.95" customHeight="1" x14ac:dyDescent="0.25">
      <c r="B63" s="252"/>
      <c r="C63" s="8"/>
      <c r="D63" s="4"/>
      <c r="G63" s="4"/>
      <c r="H63" s="4"/>
    </row>
    <row r="64" spans="1:15" ht="24.95" customHeight="1" x14ac:dyDescent="0.25">
      <c r="B64" s="252"/>
      <c r="C64" s="8"/>
      <c r="D64" s="4"/>
      <c r="G64" s="4"/>
      <c r="H64" s="4"/>
    </row>
    <row r="65" spans="2:8" ht="24.95" customHeight="1" x14ac:dyDescent="0.25">
      <c r="B65" s="252"/>
      <c r="C65" s="8"/>
      <c r="D65" s="4"/>
      <c r="G65" s="4"/>
      <c r="H65" s="4"/>
    </row>
    <row r="66" spans="2:8" ht="24.95" customHeight="1" x14ac:dyDescent="0.25">
      <c r="B66" s="252"/>
      <c r="C66" s="8"/>
      <c r="D66" s="4"/>
      <c r="G66" s="4"/>
      <c r="H66" s="4"/>
    </row>
    <row r="67" spans="2:8" ht="24.95" customHeight="1" x14ac:dyDescent="0.25">
      <c r="B67" s="252"/>
      <c r="C67" s="8"/>
      <c r="D67" s="4"/>
      <c r="G67" s="4"/>
      <c r="H67" s="4"/>
    </row>
    <row r="68" spans="2:8" ht="24.95" customHeight="1" x14ac:dyDescent="0.25">
      <c r="B68" s="255"/>
      <c r="C68" s="8"/>
      <c r="D68" s="4"/>
      <c r="G68" s="4"/>
      <c r="H68" s="4"/>
    </row>
    <row r="69" spans="2:8" ht="24.95" customHeight="1" x14ac:dyDescent="0.25">
      <c r="B69" s="252"/>
      <c r="C69" s="8"/>
      <c r="D69" s="4"/>
      <c r="G69" s="4"/>
      <c r="H69" s="4"/>
    </row>
    <row r="70" spans="2:8" ht="24.95" customHeight="1" x14ac:dyDescent="0.25">
      <c r="B70" s="252"/>
      <c r="C70" s="6"/>
      <c r="D70" s="4"/>
      <c r="G70" s="4"/>
      <c r="H70" s="4"/>
    </row>
    <row r="71" spans="2:8" ht="24.95" customHeight="1" x14ac:dyDescent="0.25">
      <c r="B71" s="253"/>
      <c r="C71" s="8"/>
      <c r="D71" s="4"/>
      <c r="G71" s="4"/>
      <c r="H71" s="4"/>
    </row>
    <row r="72" spans="2:8" ht="24.95" customHeight="1" x14ac:dyDescent="0.25">
      <c r="B72" s="252"/>
      <c r="C72" s="8"/>
      <c r="D72" s="4"/>
      <c r="G72" s="4"/>
      <c r="H72" s="4"/>
    </row>
    <row r="73" spans="2:8" ht="24.95" customHeight="1" x14ac:dyDescent="0.25">
      <c r="B73" s="252"/>
      <c r="C73" s="8"/>
      <c r="D73" s="4"/>
      <c r="G73" s="4"/>
      <c r="H73" s="4"/>
    </row>
    <row r="74" spans="2:8" ht="24.95" customHeight="1" x14ac:dyDescent="0.25">
      <c r="B74" s="252"/>
      <c r="C74" s="8"/>
      <c r="D74" s="4"/>
      <c r="G74" s="4"/>
      <c r="H74" s="4"/>
    </row>
    <row r="75" spans="2:8" ht="24.95" customHeight="1" x14ac:dyDescent="0.25">
      <c r="B75" s="252"/>
      <c r="C75" s="8"/>
      <c r="D75" s="4"/>
      <c r="G75" s="4"/>
      <c r="H75" s="4"/>
    </row>
    <row r="76" spans="2:8" ht="24.95" customHeight="1" x14ac:dyDescent="0.25">
      <c r="B76" s="252"/>
      <c r="C76" s="8"/>
      <c r="D76" s="4"/>
      <c r="G76" s="4"/>
      <c r="H76" s="4"/>
    </row>
    <row r="77" spans="2:8" ht="24.95" customHeight="1" x14ac:dyDescent="0.25">
      <c r="B77" s="252"/>
      <c r="C77" s="8"/>
      <c r="D77" s="4"/>
      <c r="G77" s="4"/>
      <c r="H77" s="4"/>
    </row>
    <row r="78" spans="2:8" ht="24.95" customHeight="1" x14ac:dyDescent="0.25">
      <c r="B78" s="252"/>
      <c r="C78" s="6"/>
      <c r="D78" s="4"/>
      <c r="G78" s="4"/>
      <c r="H78" s="4"/>
    </row>
    <row r="79" spans="2:8" ht="24.95" customHeight="1" x14ac:dyDescent="0.25">
      <c r="B79" s="253"/>
      <c r="C79" s="8"/>
      <c r="D79" s="4"/>
      <c r="G79" s="4"/>
      <c r="H79" s="4"/>
    </row>
    <row r="80" spans="2:8" ht="24.95" customHeight="1" x14ac:dyDescent="0.25">
      <c r="B80" s="252"/>
      <c r="C80" s="8"/>
      <c r="D80" s="4"/>
      <c r="G80" s="4"/>
      <c r="H80" s="4"/>
    </row>
    <row r="81" spans="2:8" ht="24.95" customHeight="1" x14ac:dyDescent="0.25">
      <c r="B81" s="252"/>
      <c r="C81" s="8"/>
      <c r="D81" s="4"/>
      <c r="G81" s="4"/>
      <c r="H81" s="4"/>
    </row>
    <row r="82" spans="2:8" ht="24.95" customHeight="1" x14ac:dyDescent="0.25">
      <c r="B82" s="252"/>
      <c r="C82" s="8"/>
      <c r="D82" s="4"/>
      <c r="G82" s="4"/>
      <c r="H82" s="4"/>
    </row>
    <row r="83" spans="2:8" ht="24.95" customHeight="1" x14ac:dyDescent="0.25">
      <c r="B83" s="252"/>
      <c r="C83" s="8"/>
      <c r="D83" s="4"/>
      <c r="G83" s="4"/>
      <c r="H83" s="4"/>
    </row>
    <row r="84" spans="2:8" ht="24.95" customHeight="1" x14ac:dyDescent="0.25">
      <c r="B84" s="252"/>
      <c r="C84" s="8"/>
      <c r="D84" s="4"/>
      <c r="G84" s="4"/>
      <c r="H84" s="4"/>
    </row>
    <row r="85" spans="2:8" ht="24.95" customHeight="1" x14ac:dyDescent="0.25">
      <c r="B85" s="252"/>
      <c r="C85" s="8"/>
      <c r="D85" s="4"/>
      <c r="G85" s="4"/>
      <c r="H85" s="4"/>
    </row>
    <row r="86" spans="2:8" ht="24.95" customHeight="1" x14ac:dyDescent="0.25">
      <c r="B86" s="252"/>
      <c r="C86" s="8"/>
      <c r="D86" s="4"/>
      <c r="G86" s="4"/>
      <c r="H86" s="4"/>
    </row>
    <row r="87" spans="2:8" ht="24.95" customHeight="1" x14ac:dyDescent="0.25">
      <c r="B87" s="252"/>
      <c r="C87" s="6"/>
      <c r="D87" s="4"/>
      <c r="G87" s="4"/>
      <c r="H87" s="4"/>
    </row>
    <row r="88" spans="2:8" ht="24.95" customHeight="1" x14ac:dyDescent="0.25">
      <c r="B88" s="253"/>
      <c r="C88" s="8"/>
      <c r="D88" s="4"/>
      <c r="G88" s="4"/>
      <c r="H88" s="4"/>
    </row>
    <row r="89" spans="2:8" ht="24.95" customHeight="1" x14ac:dyDescent="0.25">
      <c r="B89" s="252"/>
      <c r="C89" s="8"/>
      <c r="D89" s="4"/>
      <c r="G89" s="4"/>
      <c r="H89" s="4"/>
    </row>
    <row r="90" spans="2:8" ht="24.95" customHeight="1" x14ac:dyDescent="0.25">
      <c r="B90" s="252"/>
      <c r="C90" s="8"/>
      <c r="D90" s="4"/>
      <c r="G90" s="4"/>
      <c r="H90" s="4"/>
    </row>
    <row r="91" spans="2:8" ht="24.95" customHeight="1" x14ac:dyDescent="0.25">
      <c r="B91" s="252"/>
      <c r="C91" s="6"/>
      <c r="D91" s="4"/>
      <c r="G91" s="4"/>
      <c r="H91" s="4"/>
    </row>
    <row r="92" spans="2:8" ht="24.95" customHeight="1" x14ac:dyDescent="0.25">
      <c r="B92" s="253"/>
      <c r="C92" s="8"/>
      <c r="D92" s="4"/>
      <c r="G92" s="4"/>
      <c r="H92" s="4"/>
    </row>
    <row r="93" spans="2:8" ht="24.95" customHeight="1" x14ac:dyDescent="0.25">
      <c r="B93" s="252"/>
      <c r="C93" s="8"/>
      <c r="D93" s="4"/>
      <c r="G93" s="4"/>
      <c r="H93" s="4"/>
    </row>
    <row r="94" spans="2:8" ht="24.95" customHeight="1" x14ac:dyDescent="0.25">
      <c r="B94" s="252"/>
      <c r="C94" s="8"/>
      <c r="D94" s="4"/>
      <c r="G94" s="4"/>
      <c r="H94" s="4"/>
    </row>
    <row r="95" spans="2:8" ht="24.95" customHeight="1" x14ac:dyDescent="0.25">
      <c r="B95" s="252"/>
      <c r="C95" s="8"/>
      <c r="D95" s="4"/>
      <c r="G95" s="4"/>
      <c r="H95" s="4"/>
    </row>
    <row r="96" spans="2:8" ht="24.95" customHeight="1" x14ac:dyDescent="0.25">
      <c r="B96" s="252"/>
      <c r="C96" s="8"/>
      <c r="D96" s="4"/>
      <c r="G96" s="4"/>
      <c r="H96" s="4"/>
    </row>
    <row r="97" spans="2:8" ht="24.95" customHeight="1" x14ac:dyDescent="0.25">
      <c r="B97" s="252"/>
      <c r="C97" s="8"/>
      <c r="D97" s="4"/>
      <c r="G97" s="4"/>
      <c r="H97" s="4"/>
    </row>
    <row r="98" spans="2:8" ht="24.95" customHeight="1" x14ac:dyDescent="0.25">
      <c r="B98" s="252"/>
      <c r="C98" s="8"/>
      <c r="D98" s="4"/>
      <c r="G98" s="4"/>
      <c r="H98" s="4"/>
    </row>
    <row r="99" spans="2:8" ht="24.95" customHeight="1" x14ac:dyDescent="0.25">
      <c r="B99" s="252"/>
      <c r="C99" s="8"/>
      <c r="D99" s="4"/>
      <c r="G99" s="4"/>
      <c r="H99" s="4"/>
    </row>
    <row r="100" spans="2:8" ht="24.95" customHeight="1" x14ac:dyDescent="0.25">
      <c r="B100" s="252"/>
      <c r="C100" s="8"/>
      <c r="D100" s="4"/>
      <c r="G100" s="4"/>
      <c r="H100" s="4"/>
    </row>
    <row r="101" spans="2:8" ht="24.95" customHeight="1" x14ac:dyDescent="0.25">
      <c r="B101" s="252"/>
      <c r="C101" s="8"/>
      <c r="D101" s="4"/>
      <c r="G101" s="4"/>
      <c r="H101" s="4"/>
    </row>
    <row r="102" spans="2:8" ht="24.95" customHeight="1" x14ac:dyDescent="0.25">
      <c r="B102" s="252"/>
      <c r="C102" s="8"/>
      <c r="D102" s="4"/>
      <c r="G102" s="4"/>
      <c r="H102" s="4"/>
    </row>
    <row r="103" spans="2:8" ht="24.95" customHeight="1" x14ac:dyDescent="0.25">
      <c r="B103" s="252"/>
      <c r="C103" s="8"/>
      <c r="D103" s="4"/>
      <c r="G103" s="4"/>
      <c r="H103" s="4"/>
    </row>
    <row r="104" spans="2:8" ht="24.95" customHeight="1" x14ac:dyDescent="0.25">
      <c r="B104" s="252"/>
      <c r="C104" s="8"/>
      <c r="D104" s="4"/>
      <c r="G104" s="4"/>
      <c r="H104" s="4"/>
    </row>
    <row r="105" spans="2:8" ht="24.95" customHeight="1" x14ac:dyDescent="0.25">
      <c r="B105" s="255"/>
      <c r="C105" s="8"/>
      <c r="D105" s="4"/>
      <c r="G105" s="4"/>
      <c r="H105" s="4"/>
    </row>
    <row r="106" spans="2:8" ht="24.95" customHeight="1" x14ac:dyDescent="0.25">
      <c r="B106" s="252"/>
      <c r="C106" s="8"/>
      <c r="D106" s="4"/>
      <c r="G106" s="4"/>
      <c r="H106" s="4"/>
    </row>
    <row r="107" spans="2:8" ht="24.95" customHeight="1" x14ac:dyDescent="0.25">
      <c r="B107" s="252"/>
      <c r="C107" s="8"/>
      <c r="D107" s="4"/>
      <c r="G107" s="4"/>
      <c r="H107" s="4"/>
    </row>
    <row r="108" spans="2:8" ht="24.95" customHeight="1" x14ac:dyDescent="0.25">
      <c r="B108" s="252"/>
      <c r="C108" s="8"/>
      <c r="D108" s="4"/>
      <c r="G108" s="4"/>
      <c r="H108" s="4"/>
    </row>
    <row r="109" spans="2:8" ht="24.95" customHeight="1" x14ac:dyDescent="0.25">
      <c r="B109" s="252"/>
      <c r="C109" s="8"/>
      <c r="D109" s="4"/>
      <c r="G109" s="4"/>
      <c r="H109" s="4"/>
    </row>
    <row r="110" spans="2:8" ht="24.95" customHeight="1" x14ac:dyDescent="0.25">
      <c r="B110" s="252"/>
      <c r="C110" s="6"/>
      <c r="D110" s="4"/>
      <c r="G110" s="4"/>
      <c r="H110" s="4"/>
    </row>
    <row r="111" spans="2:8" ht="24.95" customHeight="1" x14ac:dyDescent="0.25">
      <c r="B111" s="253"/>
      <c r="C111" s="5"/>
      <c r="D111" s="4"/>
      <c r="G111" s="4"/>
      <c r="H111" s="4"/>
    </row>
    <row r="112" spans="2:8" ht="24.95" customHeight="1" x14ac:dyDescent="0.25">
      <c r="B112" s="253"/>
      <c r="C112" s="8"/>
      <c r="D112" s="4"/>
      <c r="G112" s="4"/>
      <c r="H112" s="4"/>
    </row>
    <row r="113" spans="2:8" ht="24.95" customHeight="1" x14ac:dyDescent="0.25">
      <c r="B113" s="252"/>
      <c r="C113" s="8"/>
      <c r="D113" s="4"/>
      <c r="G113" s="4"/>
      <c r="H113" s="4"/>
    </row>
    <row r="114" spans="2:8" ht="24.95" customHeight="1" x14ac:dyDescent="0.25">
      <c r="B114" s="252"/>
      <c r="C114" s="8"/>
      <c r="D114" s="4"/>
      <c r="G114" s="4"/>
      <c r="H114" s="4"/>
    </row>
    <row r="115" spans="2:8" ht="24.95" customHeight="1" x14ac:dyDescent="0.25">
      <c r="B115" s="252"/>
      <c r="C115" s="8"/>
      <c r="D115" s="4"/>
      <c r="G115" s="4"/>
      <c r="H115" s="4"/>
    </row>
    <row r="116" spans="2:8" ht="24.95" customHeight="1" x14ac:dyDescent="0.25">
      <c r="B116" s="252"/>
      <c r="C116" s="8"/>
      <c r="D116" s="4"/>
      <c r="G116" s="4"/>
      <c r="H116" s="4"/>
    </row>
    <row r="117" spans="2:8" ht="24.95" customHeight="1" x14ac:dyDescent="0.25">
      <c r="B117" s="252"/>
      <c r="C117" s="8"/>
      <c r="D117" s="4"/>
      <c r="G117" s="4"/>
      <c r="H117" s="4"/>
    </row>
    <row r="118" spans="2:8" ht="24.95" customHeight="1" x14ac:dyDescent="0.25">
      <c r="B118" s="252"/>
      <c r="C118" s="8"/>
      <c r="D118" s="4"/>
      <c r="G118" s="4"/>
      <c r="H118" s="4"/>
    </row>
    <row r="119" spans="2:8" ht="24.95" customHeight="1" x14ac:dyDescent="0.25">
      <c r="B119" s="252"/>
      <c r="C119" s="8"/>
      <c r="D119" s="4"/>
      <c r="G119" s="4"/>
      <c r="H119" s="4"/>
    </row>
    <row r="120" spans="2:8" ht="24.95" customHeight="1" x14ac:dyDescent="0.25">
      <c r="B120" s="252"/>
      <c r="C120" s="8"/>
      <c r="D120" s="4"/>
      <c r="G120" s="4"/>
      <c r="H120" s="4"/>
    </row>
    <row r="121" spans="2:8" ht="24.95" customHeight="1" x14ac:dyDescent="0.25">
      <c r="B121" s="252"/>
      <c r="C121" s="8"/>
      <c r="D121" s="4"/>
      <c r="G121" s="4"/>
      <c r="H121" s="4"/>
    </row>
    <row r="122" spans="2:8" ht="24.95" customHeight="1" x14ac:dyDescent="0.25">
      <c r="B122" s="252"/>
      <c r="C122" s="8"/>
      <c r="D122" s="4"/>
      <c r="G122" s="4"/>
      <c r="H122" s="4"/>
    </row>
    <row r="123" spans="2:8" ht="24.95" customHeight="1" x14ac:dyDescent="0.25">
      <c r="B123" s="252"/>
      <c r="C123" s="5"/>
      <c r="D123" s="4"/>
      <c r="G123" s="4"/>
      <c r="H123" s="4"/>
    </row>
    <row r="124" spans="2:8" ht="24.95" customHeight="1" x14ac:dyDescent="0.25">
      <c r="B124" s="253"/>
      <c r="C124" s="8"/>
      <c r="D124" s="4"/>
      <c r="G124" s="4"/>
      <c r="H124" s="4"/>
    </row>
    <row r="125" spans="2:8" ht="24.95" customHeight="1" x14ac:dyDescent="0.25">
      <c r="B125" s="252"/>
      <c r="C125" s="8"/>
      <c r="D125" s="4"/>
      <c r="G125" s="4"/>
      <c r="H125" s="4"/>
    </row>
    <row r="126" spans="2:8" ht="24.95" customHeight="1" x14ac:dyDescent="0.25">
      <c r="B126" s="252"/>
      <c r="C126" s="8"/>
      <c r="D126" s="4"/>
      <c r="G126" s="4"/>
    </row>
    <row r="127" spans="2:8" ht="24.95" customHeight="1" x14ac:dyDescent="0.25">
      <c r="B127" s="252"/>
      <c r="C127" s="8"/>
      <c r="D127" s="4"/>
      <c r="G127" s="4"/>
    </row>
    <row r="128" spans="2:8" ht="24.95" customHeight="1" x14ac:dyDescent="0.25">
      <c r="B128" s="256"/>
      <c r="C128" s="8"/>
      <c r="D128" s="4"/>
      <c r="E128" s="4"/>
      <c r="G128" s="4"/>
    </row>
    <row r="129" spans="2:7" ht="24.95" customHeight="1" x14ac:dyDescent="0.25">
      <c r="B129" s="252"/>
      <c r="C129" s="8"/>
      <c r="D129" s="4"/>
      <c r="F129" s="4"/>
      <c r="G129" s="4"/>
    </row>
    <row r="130" spans="2:7" ht="24.95" customHeight="1" x14ac:dyDescent="0.25">
      <c r="B130" s="252"/>
      <c r="C130" s="5"/>
      <c r="G130" s="4"/>
    </row>
    <row r="131" spans="2:7" ht="24.95" customHeight="1" x14ac:dyDescent="0.25">
      <c r="B131" s="253"/>
      <c r="C131" s="5"/>
    </row>
    <row r="132" spans="2:7" ht="24.95" customHeight="1" x14ac:dyDescent="0.25">
      <c r="B132" s="253"/>
      <c r="C132" s="5"/>
    </row>
    <row r="133" spans="2:7" ht="24.95" customHeight="1" x14ac:dyDescent="0.25">
      <c r="B133" s="253"/>
      <c r="C133" s="8"/>
    </row>
    <row r="134" spans="2:7" ht="24.95" customHeight="1" x14ac:dyDescent="0.25">
      <c r="B134" s="256"/>
      <c r="C134" s="8"/>
    </row>
    <row r="135" spans="2:7" ht="24.95" customHeight="1" x14ac:dyDescent="0.25">
      <c r="B135" s="252"/>
      <c r="C135" s="8"/>
    </row>
    <row r="136" spans="2:7" ht="24.95" customHeight="1" x14ac:dyDescent="0.25">
      <c r="B136" s="252"/>
      <c r="C136" s="8"/>
    </row>
    <row r="137" spans="2:7" ht="24.95" customHeight="1" x14ac:dyDescent="0.25">
      <c r="B137" s="252"/>
      <c r="C137" s="8"/>
    </row>
    <row r="138" spans="2:7" ht="24.95" customHeight="1" x14ac:dyDescent="0.25">
      <c r="B138" s="252"/>
      <c r="C138" s="8"/>
    </row>
    <row r="139" spans="2:7" ht="24.95" customHeight="1" x14ac:dyDescent="0.25">
      <c r="B139" s="256"/>
      <c r="C139" s="8"/>
    </row>
    <row r="140" spans="2:7" ht="24.95" customHeight="1" x14ac:dyDescent="0.25">
      <c r="B140" s="252"/>
      <c r="C140" s="8"/>
    </row>
    <row r="141" spans="2:7" ht="24.95" customHeight="1" x14ac:dyDescent="0.25">
      <c r="B141" s="252"/>
      <c r="C141" s="8"/>
    </row>
    <row r="142" spans="2:7" ht="24.95" customHeight="1" x14ac:dyDescent="0.25">
      <c r="B142" s="252"/>
      <c r="C142" s="8"/>
    </row>
    <row r="143" spans="2:7" ht="24.95" customHeight="1" x14ac:dyDescent="0.25">
      <c r="B143" s="252"/>
      <c r="C143" s="6"/>
    </row>
    <row r="144" spans="2:7" ht="24.95" customHeight="1" x14ac:dyDescent="0.25">
      <c r="B144" s="257"/>
      <c r="C144" s="8"/>
    </row>
    <row r="145" spans="2:3" ht="24.95" customHeight="1" x14ac:dyDescent="0.25">
      <c r="B145" s="252"/>
      <c r="C145" s="8"/>
    </row>
    <row r="146" spans="2:3" ht="24.95" customHeight="1" x14ac:dyDescent="0.25">
      <c r="B146" s="252"/>
      <c r="C146" s="8"/>
    </row>
    <row r="147" spans="2:3" ht="24.95" customHeight="1" x14ac:dyDescent="0.25">
      <c r="B147" s="252"/>
      <c r="C147" s="8"/>
    </row>
    <row r="148" spans="2:3" ht="24.95" customHeight="1" x14ac:dyDescent="0.25">
      <c r="B148" s="252"/>
      <c r="C148" s="8"/>
    </row>
    <row r="149" spans="2:3" ht="24.95" customHeight="1" x14ac:dyDescent="0.25">
      <c r="B149" s="252"/>
      <c r="C149" s="5"/>
    </row>
    <row r="150" spans="2:3" ht="24.95" customHeight="1" x14ac:dyDescent="0.25">
      <c r="B150" s="253"/>
      <c r="C150" s="5"/>
    </row>
    <row r="151" spans="2:3" ht="24.95" customHeight="1" x14ac:dyDescent="0.25">
      <c r="B151" s="253"/>
      <c r="C151" s="8"/>
    </row>
    <row r="152" spans="2:3" ht="24.95" customHeight="1" x14ac:dyDescent="0.25">
      <c r="B152" s="252"/>
      <c r="C152" s="8"/>
    </row>
    <row r="153" spans="2:3" ht="24.95" customHeight="1" x14ac:dyDescent="0.25">
      <c r="B153" s="252"/>
      <c r="C153" s="8"/>
    </row>
    <row r="154" spans="2:3" ht="24.95" customHeight="1" x14ac:dyDescent="0.25">
      <c r="B154" s="252"/>
      <c r="C154" s="8"/>
    </row>
    <row r="155" spans="2:3" ht="24.95" customHeight="1" x14ac:dyDescent="0.25">
      <c r="B155" s="252"/>
      <c r="C155" s="8"/>
    </row>
    <row r="156" spans="2:3" ht="24.95" customHeight="1" x14ac:dyDescent="0.25">
      <c r="B156" s="252"/>
      <c r="C156" s="8"/>
    </row>
    <row r="157" spans="2:3" ht="24.95" customHeight="1" x14ac:dyDescent="0.25">
      <c r="B157" s="252"/>
      <c r="C157" s="8"/>
    </row>
    <row r="158" spans="2:3" ht="24.95" customHeight="1" x14ac:dyDescent="0.25">
      <c r="B158" s="252"/>
      <c r="C158" s="8"/>
    </row>
    <row r="159" spans="2:3" ht="24.95" customHeight="1" x14ac:dyDescent="0.25">
      <c r="B159" s="252"/>
      <c r="C159" s="5"/>
    </row>
    <row r="160" spans="2:3" ht="24.95" customHeight="1" x14ac:dyDescent="0.25">
      <c r="B160" s="253"/>
      <c r="C160" s="5"/>
    </row>
    <row r="161" spans="2:3" ht="24.95" customHeight="1" x14ac:dyDescent="0.25">
      <c r="B161" s="253"/>
      <c r="C161" s="8"/>
    </row>
    <row r="162" spans="2:3" ht="24.95" customHeight="1" x14ac:dyDescent="0.25">
      <c r="B162" s="252"/>
      <c r="C162" s="8"/>
    </row>
    <row r="163" spans="2:3" ht="24.95" customHeight="1" x14ac:dyDescent="0.25">
      <c r="B163" s="252"/>
      <c r="C163" s="5"/>
    </row>
    <row r="164" spans="2:3" ht="24.95" customHeight="1" x14ac:dyDescent="0.25">
      <c r="B164" s="253"/>
      <c r="C164" s="5"/>
    </row>
    <row r="165" spans="2:3" ht="24.95" customHeight="1" x14ac:dyDescent="0.25">
      <c r="B165" s="253"/>
      <c r="C165" s="8"/>
    </row>
    <row r="166" spans="2:3" ht="24.95" customHeight="1" x14ac:dyDescent="0.25">
      <c r="B166" s="252"/>
      <c r="C166" s="8"/>
    </row>
    <row r="167" spans="2:3" ht="24.95" customHeight="1" x14ac:dyDescent="0.25">
      <c r="B167" s="252"/>
      <c r="C167" s="5"/>
    </row>
    <row r="168" spans="2:3" ht="24.95" customHeight="1" x14ac:dyDescent="0.25">
      <c r="B168" s="253"/>
      <c r="C168" s="8"/>
    </row>
    <row r="169" spans="2:3" ht="24.95" customHeight="1" x14ac:dyDescent="0.25">
      <c r="B169" s="252"/>
      <c r="C169" s="8"/>
    </row>
    <row r="170" spans="2:3" ht="24.95" customHeight="1" x14ac:dyDescent="0.25">
      <c r="B170" s="252"/>
      <c r="C170" s="5"/>
    </row>
    <row r="171" spans="2:3" ht="24.95" customHeight="1" x14ac:dyDescent="0.25">
      <c r="B171" s="253"/>
      <c r="C171" s="5"/>
    </row>
    <row r="172" spans="2:3" ht="24.95" customHeight="1" x14ac:dyDescent="0.25">
      <c r="B172" s="253"/>
      <c r="C172" s="8"/>
    </row>
    <row r="173" spans="2:3" ht="24.95" customHeight="1" x14ac:dyDescent="0.25">
      <c r="B173" s="252"/>
      <c r="C173" s="8"/>
    </row>
    <row r="174" spans="2:3" ht="24.95" customHeight="1" x14ac:dyDescent="0.25">
      <c r="B174" s="252"/>
      <c r="C174" s="8"/>
    </row>
    <row r="175" spans="2:3" ht="24.95" customHeight="1" x14ac:dyDescent="0.25">
      <c r="B175" s="252"/>
      <c r="C175" s="8"/>
    </row>
    <row r="176" spans="2:3" ht="24.95" customHeight="1" x14ac:dyDescent="0.25">
      <c r="B176" s="252"/>
      <c r="C176" s="8"/>
    </row>
    <row r="177" spans="2:3" ht="24.95" customHeight="1" x14ac:dyDescent="0.25">
      <c r="B177" s="252"/>
      <c r="C177" s="8"/>
    </row>
    <row r="178" spans="2:3" ht="24.95" customHeight="1" x14ac:dyDescent="0.25">
      <c r="B178" s="252"/>
      <c r="C178" s="8"/>
    </row>
    <row r="179" spans="2:3" ht="24.95" customHeight="1" x14ac:dyDescent="0.25">
      <c r="B179" s="252"/>
      <c r="C179" s="8"/>
    </row>
    <row r="180" spans="2:3" ht="24.95" customHeight="1" x14ac:dyDescent="0.25">
      <c r="B180" s="252"/>
      <c r="C180" s="8"/>
    </row>
    <row r="181" spans="2:3" ht="24.95" customHeight="1" x14ac:dyDescent="0.25">
      <c r="B181" s="252"/>
      <c r="C181" s="8"/>
    </row>
    <row r="182" spans="2:3" ht="24.95" customHeight="1" x14ac:dyDescent="0.25">
      <c r="B182" s="256"/>
      <c r="C182" s="8"/>
    </row>
    <row r="183" spans="2:3" ht="24.95" customHeight="1" x14ac:dyDescent="0.25">
      <c r="B183" s="252"/>
      <c r="C183" s="8"/>
    </row>
    <row r="184" spans="2:3" ht="24.95" customHeight="1" x14ac:dyDescent="0.25">
      <c r="B184" s="252"/>
      <c r="C184" s="8"/>
    </row>
    <row r="185" spans="2:3" ht="24.95" customHeight="1" x14ac:dyDescent="0.25">
      <c r="B185" s="252"/>
      <c r="C185" s="8"/>
    </row>
    <row r="186" spans="2:3" ht="24.95" customHeight="1" x14ac:dyDescent="0.25">
      <c r="B186" s="252"/>
      <c r="C186" s="8"/>
    </row>
    <row r="187" spans="2:3" ht="24.95" customHeight="1" x14ac:dyDescent="0.25">
      <c r="B187" s="252"/>
      <c r="C187" s="8"/>
    </row>
    <row r="188" spans="2:3" ht="24.95" customHeight="1" x14ac:dyDescent="0.25">
      <c r="B188" s="252"/>
      <c r="C188" s="8"/>
    </row>
    <row r="189" spans="2:3" ht="24.95" customHeight="1" x14ac:dyDescent="0.25">
      <c r="B189" s="252"/>
      <c r="C189" s="8"/>
    </row>
    <row r="190" spans="2:3" ht="24.95" customHeight="1" x14ac:dyDescent="0.25">
      <c r="B190" s="252"/>
      <c r="C190" s="9"/>
    </row>
    <row r="191" spans="2:3" ht="24.95" customHeight="1" x14ac:dyDescent="0.25">
      <c r="B191" s="258"/>
      <c r="C191" s="8"/>
    </row>
    <row r="192" spans="2:3" ht="24.95" customHeight="1" x14ac:dyDescent="0.25">
      <c r="B192" s="252"/>
      <c r="C192" s="8"/>
    </row>
    <row r="193" spans="2:3" ht="24.95" customHeight="1" x14ac:dyDescent="0.25">
      <c r="B193" s="252"/>
      <c r="C193" s="8"/>
    </row>
    <row r="194" spans="2:3" ht="24.95" customHeight="1" x14ac:dyDescent="0.25">
      <c r="B194" s="252"/>
      <c r="C194" s="6"/>
    </row>
    <row r="195" spans="2:3" ht="24.95" customHeight="1" x14ac:dyDescent="0.25">
      <c r="B195" s="259"/>
      <c r="C195" s="8"/>
    </row>
    <row r="196" spans="2:3" ht="24.95" customHeight="1" x14ac:dyDescent="0.25">
      <c r="B196" s="252"/>
      <c r="C196" s="5"/>
    </row>
    <row r="197" spans="2:3" ht="24.95" customHeight="1" x14ac:dyDescent="0.25">
      <c r="B197" s="253"/>
      <c r="C197" s="8"/>
    </row>
    <row r="198" spans="2:3" ht="24.95" customHeight="1" x14ac:dyDescent="0.25">
      <c r="B198" s="252"/>
      <c r="C198" s="8"/>
    </row>
    <row r="199" spans="2:3" ht="24.95" customHeight="1" x14ac:dyDescent="0.25">
      <c r="B199" s="252"/>
      <c r="C199" s="8"/>
    </row>
    <row r="200" spans="2:3" ht="24.95" customHeight="1" x14ac:dyDescent="0.25">
      <c r="B200" s="252"/>
      <c r="C200" s="8"/>
    </row>
    <row r="201" spans="2:3" ht="24.95" customHeight="1" x14ac:dyDescent="0.25">
      <c r="B201" s="252"/>
      <c r="C201" s="8"/>
    </row>
    <row r="202" spans="2:3" ht="24.95" customHeight="1" x14ac:dyDescent="0.25">
      <c r="B202" s="252"/>
      <c r="C202" s="5"/>
    </row>
    <row r="203" spans="2:3" ht="24.95" customHeight="1" x14ac:dyDescent="0.25">
      <c r="B203" s="253"/>
      <c r="C203" s="8"/>
    </row>
    <row r="204" spans="2:3" ht="24.95" customHeight="1" x14ac:dyDescent="0.25">
      <c r="B204" s="252"/>
      <c r="C204" s="8"/>
    </row>
    <row r="205" spans="2:3" ht="24.95" customHeight="1" x14ac:dyDescent="0.25">
      <c r="B205" s="252"/>
      <c r="C205" s="5"/>
    </row>
    <row r="206" spans="2:3" ht="24.95" customHeight="1" x14ac:dyDescent="0.25">
      <c r="B206" s="253"/>
      <c r="C206" s="8"/>
    </row>
    <row r="207" spans="2:3" ht="24.95" customHeight="1" x14ac:dyDescent="0.25">
      <c r="B207" s="256"/>
      <c r="C207" s="8"/>
    </row>
    <row r="208" spans="2:3" ht="24.95" customHeight="1" x14ac:dyDescent="0.25">
      <c r="B208" s="252"/>
      <c r="C208" s="8"/>
    </row>
    <row r="209" spans="2:3" ht="24.95" customHeight="1" x14ac:dyDescent="0.25">
      <c r="B209" s="252"/>
      <c r="C209" s="8"/>
    </row>
    <row r="210" spans="2:3" ht="24.95" customHeight="1" x14ac:dyDescent="0.25">
      <c r="B210" s="252"/>
      <c r="C210" s="8"/>
    </row>
    <row r="211" spans="2:3" ht="24.95" customHeight="1" x14ac:dyDescent="0.25">
      <c r="B211" s="252"/>
      <c r="C211" s="8"/>
    </row>
    <row r="212" spans="2:3" ht="24.95" customHeight="1" x14ac:dyDescent="0.25">
      <c r="B212" s="252"/>
      <c r="C212" s="8"/>
    </row>
    <row r="213" spans="2:3" ht="24.95" customHeight="1" x14ac:dyDescent="0.25">
      <c r="B213" s="252"/>
      <c r="C213" s="8"/>
    </row>
    <row r="214" spans="2:3" ht="24.95" customHeight="1" x14ac:dyDescent="0.25">
      <c r="B214" s="252"/>
      <c r="C214" s="8"/>
    </row>
    <row r="215" spans="2:3" ht="24.95" customHeight="1" x14ac:dyDescent="0.25">
      <c r="B215" s="252"/>
      <c r="C215" s="6"/>
    </row>
    <row r="216" spans="2:3" ht="24.95" customHeight="1" x14ac:dyDescent="0.25">
      <c r="B216" s="253"/>
      <c r="C216" s="8"/>
    </row>
    <row r="217" spans="2:3" ht="24.95" customHeight="1" x14ac:dyDescent="0.25">
      <c r="B217" s="252"/>
      <c r="C217" s="8"/>
    </row>
    <row r="218" spans="2:3" ht="24.95" customHeight="1" x14ac:dyDescent="0.25">
      <c r="B218" s="252"/>
      <c r="C218" s="8"/>
    </row>
    <row r="219" spans="2:3" ht="24.95" customHeight="1" x14ac:dyDescent="0.25">
      <c r="B219" s="252"/>
      <c r="C219" s="8"/>
    </row>
    <row r="220" spans="2:3" ht="24.95" customHeight="1" x14ac:dyDescent="0.25">
      <c r="B220" s="252"/>
      <c r="C220" s="8"/>
    </row>
    <row r="221" spans="2:3" ht="24.95" customHeight="1" x14ac:dyDescent="0.25">
      <c r="B221" s="252"/>
      <c r="C221" s="8"/>
    </row>
    <row r="222" spans="2:3" ht="24.95" customHeight="1" x14ac:dyDescent="0.25">
      <c r="B222" s="252"/>
      <c r="C222" s="8"/>
    </row>
    <row r="223" spans="2:3" ht="24.95" customHeight="1" x14ac:dyDescent="0.25">
      <c r="B223" s="252"/>
      <c r="C223" s="8"/>
    </row>
    <row r="224" spans="2:3" ht="24.95" customHeight="1" x14ac:dyDescent="0.25">
      <c r="B224" s="252"/>
      <c r="C224" s="8"/>
    </row>
    <row r="225" spans="2:3" ht="24.95" customHeight="1" x14ac:dyDescent="0.25">
      <c r="B225" s="252"/>
      <c r="C225" s="8"/>
    </row>
    <row r="226" spans="2:3" ht="24.95" customHeight="1" x14ac:dyDescent="0.25">
      <c r="B226" s="252"/>
      <c r="C226" s="8"/>
    </row>
    <row r="227" spans="2:3" ht="24.95" customHeight="1" x14ac:dyDescent="0.25">
      <c r="B227" s="256"/>
      <c r="C227" s="8"/>
    </row>
    <row r="228" spans="2:3" ht="24.95" customHeight="1" x14ac:dyDescent="0.25">
      <c r="B228" s="255"/>
      <c r="C228" s="8"/>
    </row>
    <row r="229" spans="2:3" ht="24.95" customHeight="1" x14ac:dyDescent="0.25">
      <c r="B229" s="252"/>
      <c r="C229" s="8"/>
    </row>
    <row r="230" spans="2:3" ht="24.95" customHeight="1" x14ac:dyDescent="0.25">
      <c r="B230" s="256"/>
      <c r="C230" s="8"/>
    </row>
    <row r="231" spans="2:3" ht="24.95" customHeight="1" x14ac:dyDescent="0.25">
      <c r="B231" s="256"/>
      <c r="C231" s="8"/>
    </row>
    <row r="232" spans="2:3" ht="24.95" customHeight="1" x14ac:dyDescent="0.25">
      <c r="B232" s="252"/>
      <c r="C232" s="8"/>
    </row>
    <row r="233" spans="2:3" ht="24.95" customHeight="1" x14ac:dyDescent="0.25">
      <c r="B233" s="252"/>
      <c r="C233" s="8"/>
    </row>
    <row r="234" spans="2:3" ht="24.95" customHeight="1" x14ac:dyDescent="0.25">
      <c r="B234" s="252"/>
      <c r="C234" s="6"/>
    </row>
    <row r="235" spans="2:3" ht="24.95" customHeight="1" x14ac:dyDescent="0.25">
      <c r="B235" s="253"/>
      <c r="C235" s="8"/>
    </row>
    <row r="236" spans="2:3" ht="24.95" customHeight="1" x14ac:dyDescent="0.25">
      <c r="B236" s="252"/>
      <c r="C236" s="5"/>
    </row>
    <row r="237" spans="2:3" ht="24.95" customHeight="1" x14ac:dyDescent="0.25">
      <c r="B237" s="253"/>
      <c r="C237" s="8"/>
    </row>
    <row r="238" spans="2:3" ht="24.95" customHeight="1" x14ac:dyDescent="0.25">
      <c r="B238" s="252"/>
      <c r="C238" s="8"/>
    </row>
    <row r="239" spans="2:3" ht="24.95" customHeight="1" x14ac:dyDescent="0.25">
      <c r="B239" s="252"/>
      <c r="C239" s="8"/>
    </row>
    <row r="240" spans="2:3" ht="24.95" customHeight="1" x14ac:dyDescent="0.25">
      <c r="B240" s="252"/>
      <c r="C240" s="8"/>
    </row>
    <row r="241" spans="2:3" ht="24.95" customHeight="1" x14ac:dyDescent="0.25">
      <c r="B241" s="252"/>
      <c r="C241" s="8"/>
    </row>
    <row r="242" spans="2:3" ht="24.95" customHeight="1" x14ac:dyDescent="0.25">
      <c r="B242" s="252"/>
      <c r="C242" s="5"/>
    </row>
    <row r="243" spans="2:3" ht="24.95" customHeight="1" x14ac:dyDescent="0.25">
      <c r="B243" s="253"/>
      <c r="C243" s="8"/>
    </row>
    <row r="244" spans="2:3" ht="24.95" customHeight="1" x14ac:dyDescent="0.25">
      <c r="B244" s="252"/>
      <c r="C244" s="8"/>
    </row>
    <row r="245" spans="2:3" ht="24.95" customHeight="1" x14ac:dyDescent="0.25">
      <c r="B245" s="252"/>
      <c r="C245" s="8"/>
    </row>
    <row r="246" spans="2:3" ht="24.95" customHeight="1" x14ac:dyDescent="0.25">
      <c r="B246" s="252"/>
      <c r="C246" s="8"/>
    </row>
    <row r="247" spans="2:3" ht="24.95" customHeight="1" x14ac:dyDescent="0.25">
      <c r="B247" s="252"/>
      <c r="C247" s="8"/>
    </row>
    <row r="248" spans="2:3" ht="24.95" customHeight="1" x14ac:dyDescent="0.25">
      <c r="B248" s="252"/>
      <c r="C248" s="8"/>
    </row>
    <row r="249" spans="2:3" ht="24.95" customHeight="1" x14ac:dyDescent="0.25">
      <c r="B249" s="252"/>
      <c r="C249" s="8"/>
    </row>
    <row r="250" spans="2:3" ht="24.95" customHeight="1" x14ac:dyDescent="0.25">
      <c r="B250" s="252"/>
      <c r="C250" s="8"/>
    </row>
    <row r="251" spans="2:3" ht="24.95" customHeight="1" x14ac:dyDescent="0.25">
      <c r="B251" s="252"/>
      <c r="C251" s="8"/>
    </row>
    <row r="252" spans="2:3" ht="24.95" customHeight="1" x14ac:dyDescent="0.25">
      <c r="B252" s="260"/>
      <c r="C252" s="8"/>
    </row>
    <row r="253" spans="2:3" ht="24.95" customHeight="1" x14ac:dyDescent="0.25">
      <c r="B253" s="252"/>
      <c r="C253" s="6"/>
    </row>
    <row r="254" spans="2:3" ht="24.95" customHeight="1" x14ac:dyDescent="0.25">
      <c r="B254" s="253"/>
      <c r="C254" s="8"/>
    </row>
    <row r="255" spans="2:3" ht="24.95" customHeight="1" x14ac:dyDescent="0.25">
      <c r="B255" s="252"/>
      <c r="C255" s="8"/>
    </row>
    <row r="256" spans="2:3" ht="24.95" customHeight="1" x14ac:dyDescent="0.25">
      <c r="B256" s="261"/>
      <c r="C256" s="8"/>
    </row>
    <row r="257" spans="2:3" ht="24.95" customHeight="1" x14ac:dyDescent="0.25">
      <c r="B257" s="252"/>
      <c r="C257" s="8"/>
    </row>
    <row r="258" spans="2:3" ht="24.95" customHeight="1" x14ac:dyDescent="0.25">
      <c r="B258" s="252"/>
      <c r="C258" s="8"/>
    </row>
    <row r="259" spans="2:3" ht="24.95" customHeight="1" x14ac:dyDescent="0.25">
      <c r="B259" s="252"/>
      <c r="C259" s="5"/>
    </row>
    <row r="260" spans="2:3" ht="24.95" customHeight="1" x14ac:dyDescent="0.25">
      <c r="B260" s="253"/>
      <c r="C260" s="8"/>
    </row>
    <row r="261" spans="2:3" ht="24.95" customHeight="1" x14ac:dyDescent="0.25">
      <c r="B261" s="252"/>
      <c r="C261" s="6"/>
    </row>
    <row r="262" spans="2:3" ht="24.95" customHeight="1" x14ac:dyDescent="0.25">
      <c r="B262" s="253"/>
      <c r="C262" s="8"/>
    </row>
    <row r="263" spans="2:3" ht="24.95" customHeight="1" x14ac:dyDescent="0.25">
      <c r="B263" s="252"/>
      <c r="C263" s="5"/>
    </row>
    <row r="264" spans="2:3" ht="24.95" customHeight="1" x14ac:dyDescent="0.25">
      <c r="B264" s="253"/>
    </row>
  </sheetData>
  <sortState xmlns:xlrd2="http://schemas.microsoft.com/office/spreadsheetml/2017/richdata2" ref="B1:C269">
    <sortCondition ref="C1:C269"/>
  </sortState>
  <mergeCells count="14">
    <mergeCell ref="D2:I2"/>
    <mergeCell ref="J2:N2"/>
    <mergeCell ref="A4:A17"/>
    <mergeCell ref="B6:B8"/>
    <mergeCell ref="B9:B17"/>
    <mergeCell ref="A47:A51"/>
    <mergeCell ref="B48:B50"/>
    <mergeCell ref="A52:E52"/>
    <mergeCell ref="A18:A34"/>
    <mergeCell ref="B18:B32"/>
    <mergeCell ref="A35:A46"/>
    <mergeCell ref="B35:B37"/>
    <mergeCell ref="B38:B39"/>
    <mergeCell ref="B40:B46"/>
  </mergeCells>
  <dataValidations count="2">
    <dataValidation type="textLength" allowBlank="1" showInputMessage="1" showErrorMessage="1" error="Valor Inválido" sqref="C4:C218" xr:uid="{00000000-0002-0000-0200-000000000000}">
      <formula1>1</formula1>
      <formula2>55</formula2>
    </dataValidation>
    <dataValidation type="decimal" allowBlank="1" showInputMessage="1" showErrorMessage="1" error="Valor Inválido" sqref="B2:B3 B4:B219" xr:uid="{00000000-0002-0000-0200-000001000000}">
      <formula1>0</formula1>
      <formula2>9999999999999990</formula2>
    </dataValidation>
  </dataValidations>
  <pageMargins left="0.23622047244094491" right="0.23622047244094491" top="0.98958333333333337" bottom="0.74803149606299213" header="0.31496062992125984" footer="0.31496062992125984"/>
  <pageSetup paperSize="167" scale="60" orientation="landscape" horizontalDpi="300" verticalDpi="300" r:id="rId1"/>
  <headerFooter>
    <oddHeader>&amp;C&amp;"-,Negrita"MUNICIPIO DE TECALITLAN JALISCO
PORTAL VICTORIA NO.9      RFC:MTE871101HLA     TEL:371-41-8-01-69
NOMINA DE SEGURIDAD PUBLICA Y PROTECCION CIVIL  DEL 16 Al 31 DE OCTUBRE DEL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EVENTUAL</vt:lpstr>
      <vt:lpstr>SegPubPrevMpal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2023-09-22T17:34:34Z</cp:lastPrinted>
  <dcterms:created xsi:type="dcterms:W3CDTF">2018-12-24T16:10:45Z</dcterms:created>
  <dcterms:modified xsi:type="dcterms:W3CDTF">2023-09-22T17:43:11Z</dcterms:modified>
</cp:coreProperties>
</file>