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5348" windowHeight="4572" activeTab="3"/>
  </bookViews>
  <sheets>
    <sheet name="Nomina general 1" sheetId="2" r:id="rId1"/>
    <sheet name="Nomina eventuales 1" sheetId="4" r:id="rId2"/>
    <sheet name="Nomina Proteccion civil 1" sheetId="6" r:id="rId3"/>
    <sheet name="Nomina Seguridad pú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'Nomina eventuales 1'!$A$1:$X$187</definedName>
    <definedName name="_xlnm.Print_Area" localSheetId="0">'Nomina general 1'!$A$1:$X$694</definedName>
    <definedName name="_xlnm.Print_Area" localSheetId="2">'Nomina Proteccion civil 1'!$A$1:$X$31</definedName>
    <definedName name="_xlnm.Print_Area" localSheetId="3">'Nomina Seguridad pública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'Nomina eventuales 1'!#REF!</definedName>
    <definedName name="TABLA" localSheetId="2">'Nomina Proteccion civil 1'!$M$5:$M$6</definedName>
    <definedName name="TABLA" localSheetId="3">'Nomina Seguridad pública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8" l="1"/>
  <c r="H153" i="8"/>
  <c r="V150" i="8"/>
  <c r="V153" i="8" s="1"/>
  <c r="S150" i="8"/>
  <c r="S153" i="8" s="1"/>
  <c r="R150" i="8"/>
  <c r="Q150" i="8"/>
  <c r="Q153" i="8" s="1"/>
  <c r="P150" i="8"/>
  <c r="N150" i="8"/>
  <c r="N153" i="8" s="1"/>
  <c r="L150" i="8"/>
  <c r="K150" i="8"/>
  <c r="K153" i="8" s="1"/>
  <c r="J150" i="8"/>
  <c r="J153" i="8" s="1"/>
  <c r="I150" i="8"/>
  <c r="I153" i="8" s="1"/>
  <c r="H150" i="8"/>
  <c r="T148" i="8"/>
  <c r="G148" i="8"/>
  <c r="M148" i="8" s="1"/>
  <c r="U148" i="8" s="1"/>
  <c r="W148" i="8" s="1"/>
  <c r="T146" i="8"/>
  <c r="G146" i="8"/>
  <c r="M146" i="8" s="1"/>
  <c r="U146" i="8" s="1"/>
  <c r="W146" i="8" s="1"/>
  <c r="T144" i="8"/>
  <c r="M144" i="8"/>
  <c r="U144" i="8" s="1"/>
  <c r="W144" i="8" s="1"/>
  <c r="G144" i="8"/>
  <c r="G142" i="8"/>
  <c r="O142" i="8" s="1"/>
  <c r="T142" i="8" s="1"/>
  <c r="M140" i="8"/>
  <c r="G140" i="8"/>
  <c r="O140" i="8" s="1"/>
  <c r="T140" i="8" s="1"/>
  <c r="T138" i="8"/>
  <c r="O138" i="8"/>
  <c r="G138" i="8"/>
  <c r="M138" i="8" s="1"/>
  <c r="U138" i="8" s="1"/>
  <c r="W138" i="8" s="1"/>
  <c r="M136" i="8"/>
  <c r="G136" i="8"/>
  <c r="G150" i="8" s="1"/>
  <c r="G134" i="8"/>
  <c r="O134" i="8" s="1"/>
  <c r="T134" i="8" s="1"/>
  <c r="M132" i="8"/>
  <c r="G132" i="8"/>
  <c r="O132" i="8" s="1"/>
  <c r="T132" i="8" s="1"/>
  <c r="V127" i="8"/>
  <c r="S127" i="8"/>
  <c r="R127" i="8"/>
  <c r="Q127" i="8"/>
  <c r="P127" i="8"/>
  <c r="N127" i="8"/>
  <c r="L127" i="8"/>
  <c r="L153" i="8" s="1"/>
  <c r="K127" i="8"/>
  <c r="J127" i="8"/>
  <c r="I127" i="8"/>
  <c r="H127" i="8"/>
  <c r="G125" i="8"/>
  <c r="O125" i="8" s="1"/>
  <c r="T125" i="8" s="1"/>
  <c r="O123" i="8"/>
  <c r="T123" i="8" s="1"/>
  <c r="M123" i="8"/>
  <c r="G123" i="8"/>
  <c r="G121" i="8"/>
  <c r="O121" i="8" s="1"/>
  <c r="T121" i="8" s="1"/>
  <c r="O119" i="8"/>
  <c r="T119" i="8" s="1"/>
  <c r="M119" i="8"/>
  <c r="G119" i="8"/>
  <c r="G117" i="8"/>
  <c r="O117" i="8" s="1"/>
  <c r="T117" i="8" s="1"/>
  <c r="O115" i="8"/>
  <c r="T115" i="8" s="1"/>
  <c r="M115" i="8"/>
  <c r="G115" i="8"/>
  <c r="T113" i="8"/>
  <c r="G113" i="8"/>
  <c r="M113" i="8" s="1"/>
  <c r="U113" i="8" s="1"/>
  <c r="W113" i="8" s="1"/>
  <c r="M111" i="8"/>
  <c r="U111" i="8" s="1"/>
  <c r="W111" i="8" s="1"/>
  <c r="G111" i="8"/>
  <c r="O111" i="8" s="1"/>
  <c r="T111" i="8" s="1"/>
  <c r="T109" i="8"/>
  <c r="O109" i="8"/>
  <c r="G109" i="8"/>
  <c r="M109" i="8" s="1"/>
  <c r="U109" i="8" s="1"/>
  <c r="W109" i="8" s="1"/>
  <c r="M107" i="8"/>
  <c r="G107" i="8"/>
  <c r="O107" i="8" s="1"/>
  <c r="T107" i="8" s="1"/>
  <c r="T105" i="8"/>
  <c r="O105" i="8"/>
  <c r="G105" i="8"/>
  <c r="M105" i="8" s="1"/>
  <c r="U105" i="8" s="1"/>
  <c r="W105" i="8" s="1"/>
  <c r="M103" i="8"/>
  <c r="U103" i="8" s="1"/>
  <c r="W103" i="8" s="1"/>
  <c r="G103" i="8"/>
  <c r="O103" i="8" s="1"/>
  <c r="T103" i="8" s="1"/>
  <c r="G101" i="8"/>
  <c r="M101" i="8" s="1"/>
  <c r="M99" i="8"/>
  <c r="G99" i="8"/>
  <c r="T97" i="8"/>
  <c r="M97" i="8"/>
  <c r="U97" i="8" s="1"/>
  <c r="W97" i="8" s="1"/>
  <c r="G97" i="8"/>
  <c r="T95" i="8"/>
  <c r="G95" i="8"/>
  <c r="M95" i="8" s="1"/>
  <c r="U95" i="8" s="1"/>
  <c r="W95" i="8" s="1"/>
  <c r="M93" i="8"/>
  <c r="U93" i="8" s="1"/>
  <c r="W93" i="8" s="1"/>
  <c r="G93" i="8"/>
  <c r="O93" i="8" s="1"/>
  <c r="T93" i="8" s="1"/>
  <c r="T91" i="8"/>
  <c r="M91" i="8"/>
  <c r="U91" i="8" s="1"/>
  <c r="W91" i="8" s="1"/>
  <c r="G91" i="8"/>
  <c r="G89" i="8"/>
  <c r="O89" i="8" s="1"/>
  <c r="T89" i="8" s="1"/>
  <c r="O87" i="8"/>
  <c r="M87" i="8"/>
  <c r="G87" i="8"/>
  <c r="G127" i="8" s="1"/>
  <c r="V82" i="8"/>
  <c r="S82" i="8"/>
  <c r="R82" i="8"/>
  <c r="Q82" i="8"/>
  <c r="P82" i="8"/>
  <c r="N82" i="8"/>
  <c r="L82" i="8"/>
  <c r="K82" i="8"/>
  <c r="J82" i="8"/>
  <c r="I82" i="8"/>
  <c r="H82" i="8"/>
  <c r="M80" i="8"/>
  <c r="U80" i="8" s="1"/>
  <c r="W80" i="8" s="1"/>
  <c r="G80" i="8"/>
  <c r="O80" i="8" s="1"/>
  <c r="T80" i="8" s="1"/>
  <c r="T78" i="8"/>
  <c r="O78" i="8"/>
  <c r="G78" i="8"/>
  <c r="M78" i="8" s="1"/>
  <c r="U78" i="8" s="1"/>
  <c r="W78" i="8" s="1"/>
  <c r="M76" i="8"/>
  <c r="G76" i="8"/>
  <c r="O76" i="8" s="1"/>
  <c r="T76" i="8" s="1"/>
  <c r="T74" i="8"/>
  <c r="O74" i="8"/>
  <c r="M74" i="8"/>
  <c r="U74" i="8" s="1"/>
  <c r="W74" i="8" s="1"/>
  <c r="G74" i="8"/>
  <c r="M72" i="8"/>
  <c r="U72" i="8" s="1"/>
  <c r="W72" i="8" s="1"/>
  <c r="G72" i="8"/>
  <c r="O72" i="8" s="1"/>
  <c r="T72" i="8" s="1"/>
  <c r="T70" i="8"/>
  <c r="O70" i="8"/>
  <c r="G70" i="8"/>
  <c r="M70" i="8" s="1"/>
  <c r="U70" i="8" s="1"/>
  <c r="W70" i="8" s="1"/>
  <c r="M68" i="8"/>
  <c r="U68" i="8" s="1"/>
  <c r="W68" i="8" s="1"/>
  <c r="G68" i="8"/>
  <c r="O68" i="8" s="1"/>
  <c r="T68" i="8" s="1"/>
  <c r="T66" i="8"/>
  <c r="O66" i="8"/>
  <c r="M66" i="8"/>
  <c r="U66" i="8" s="1"/>
  <c r="W66" i="8" s="1"/>
  <c r="G66" i="8"/>
  <c r="M64" i="8"/>
  <c r="G64" i="8"/>
  <c r="O64" i="8" s="1"/>
  <c r="T64" i="8" s="1"/>
  <c r="T62" i="8"/>
  <c r="O62" i="8"/>
  <c r="G62" i="8"/>
  <c r="M62" i="8" s="1"/>
  <c r="U62" i="8" s="1"/>
  <c r="W62" i="8" s="1"/>
  <c r="M60" i="8"/>
  <c r="U60" i="8" s="1"/>
  <c r="W60" i="8" s="1"/>
  <c r="G60" i="8"/>
  <c r="O60" i="8" s="1"/>
  <c r="T60" i="8" s="1"/>
  <c r="T58" i="8"/>
  <c r="O58" i="8"/>
  <c r="M58" i="8"/>
  <c r="U58" i="8" s="1"/>
  <c r="W58" i="8" s="1"/>
  <c r="G58" i="8"/>
  <c r="M56" i="8"/>
  <c r="G56" i="8"/>
  <c r="O56" i="8" s="1"/>
  <c r="T56" i="8" s="1"/>
  <c r="T54" i="8"/>
  <c r="M54" i="8"/>
  <c r="U54" i="8" s="1"/>
  <c r="W54" i="8" s="1"/>
  <c r="G54" i="8"/>
  <c r="U52" i="8"/>
  <c r="W52" i="8" s="1"/>
  <c r="T52" i="8"/>
  <c r="M52" i="8"/>
  <c r="G52" i="8"/>
  <c r="M50" i="8"/>
  <c r="U50" i="8" s="1"/>
  <c r="W50" i="8" s="1"/>
  <c r="G50" i="8"/>
  <c r="O50" i="8" s="1"/>
  <c r="T50" i="8" s="1"/>
  <c r="T48" i="8"/>
  <c r="O48" i="8"/>
  <c r="G48" i="8"/>
  <c r="M48" i="8" s="1"/>
  <c r="U48" i="8" s="1"/>
  <c r="W48" i="8" s="1"/>
  <c r="M46" i="8"/>
  <c r="G46" i="8"/>
  <c r="G82" i="8" s="1"/>
  <c r="V41" i="8"/>
  <c r="S41" i="8"/>
  <c r="Q41" i="8"/>
  <c r="P41" i="8"/>
  <c r="N41" i="8"/>
  <c r="L41" i="8"/>
  <c r="K41" i="8"/>
  <c r="J41" i="8"/>
  <c r="I41" i="8"/>
  <c r="H41" i="8"/>
  <c r="G39" i="8"/>
  <c r="O39" i="8" s="1"/>
  <c r="T39" i="8" s="1"/>
  <c r="O37" i="8"/>
  <c r="T37" i="8" s="1"/>
  <c r="M37" i="8"/>
  <c r="G37" i="8"/>
  <c r="G35" i="8"/>
  <c r="O35" i="8" s="1"/>
  <c r="T35" i="8" s="1"/>
  <c r="O33" i="8"/>
  <c r="T33" i="8" s="1"/>
  <c r="M33" i="8"/>
  <c r="G33" i="8"/>
  <c r="G31" i="8"/>
  <c r="O31" i="8" s="1"/>
  <c r="T31" i="8" s="1"/>
  <c r="O29" i="8"/>
  <c r="T29" i="8" s="1"/>
  <c r="M29" i="8"/>
  <c r="G29" i="8"/>
  <c r="G27" i="8"/>
  <c r="O27" i="8" s="1"/>
  <c r="T27" i="8" s="1"/>
  <c r="O25" i="8"/>
  <c r="T25" i="8" s="1"/>
  <c r="M25" i="8"/>
  <c r="G25" i="8"/>
  <c r="G23" i="8"/>
  <c r="O23" i="8" s="1"/>
  <c r="T23" i="8" s="1"/>
  <c r="O21" i="8"/>
  <c r="T21" i="8" s="1"/>
  <c r="M21" i="8"/>
  <c r="G21" i="8"/>
  <c r="G19" i="8"/>
  <c r="O19" i="8" s="1"/>
  <c r="T19" i="8" s="1"/>
  <c r="R17" i="8"/>
  <c r="O17" i="8"/>
  <c r="T17" i="8" s="1"/>
  <c r="G17" i="8"/>
  <c r="M17" i="8" s="1"/>
  <c r="U17" i="8" s="1"/>
  <c r="W17" i="8" s="1"/>
  <c r="M15" i="8"/>
  <c r="U15" i="8" s="1"/>
  <c r="W15" i="8" s="1"/>
  <c r="G15" i="8"/>
  <c r="O15" i="8" s="1"/>
  <c r="T15" i="8" s="1"/>
  <c r="T13" i="8"/>
  <c r="O13" i="8"/>
  <c r="M13" i="8"/>
  <c r="U13" i="8" s="1"/>
  <c r="W13" i="8" s="1"/>
  <c r="G13" i="8"/>
  <c r="O11" i="8"/>
  <c r="M11" i="8"/>
  <c r="G11" i="8"/>
  <c r="R11" i="8" s="1"/>
  <c r="R41" i="8" s="1"/>
  <c r="G9" i="8"/>
  <c r="O9" i="8" s="1"/>
  <c r="T9" i="8" s="1"/>
  <c r="O7" i="8"/>
  <c r="T7" i="8" s="1"/>
  <c r="M7" i="8"/>
  <c r="U7" i="8" s="1"/>
  <c r="W7" i="8" s="1"/>
  <c r="G7" i="8"/>
  <c r="G5" i="8"/>
  <c r="O5" i="8" s="1"/>
  <c r="V31" i="6"/>
  <c r="S31" i="6"/>
  <c r="R31" i="6"/>
  <c r="Q31" i="6"/>
  <c r="P31" i="6"/>
  <c r="N31" i="6"/>
  <c r="L31" i="6"/>
  <c r="J31" i="6"/>
  <c r="I31" i="6"/>
  <c r="H31" i="6"/>
  <c r="T29" i="6"/>
  <c r="G29" i="6"/>
  <c r="M29" i="6" s="1"/>
  <c r="U29" i="6" s="1"/>
  <c r="W29" i="6" s="1"/>
  <c r="G27" i="6"/>
  <c r="O27" i="6" s="1"/>
  <c r="T27" i="6" s="1"/>
  <c r="O25" i="6"/>
  <c r="T25" i="6" s="1"/>
  <c r="M25" i="6"/>
  <c r="U25" i="6" s="1"/>
  <c r="W25" i="6" s="1"/>
  <c r="G25" i="6"/>
  <c r="G23" i="6"/>
  <c r="O23" i="6" s="1"/>
  <c r="T23" i="6" s="1"/>
  <c r="G21" i="6"/>
  <c r="O21" i="6" s="1"/>
  <c r="T21" i="6" s="1"/>
  <c r="G19" i="6"/>
  <c r="O19" i="6" s="1"/>
  <c r="T19" i="6" s="1"/>
  <c r="O17" i="6"/>
  <c r="T17" i="6" s="1"/>
  <c r="M17" i="6"/>
  <c r="G17" i="6"/>
  <c r="G15" i="6"/>
  <c r="O15" i="6" s="1"/>
  <c r="T15" i="6" s="1"/>
  <c r="G13" i="6"/>
  <c r="O13" i="6" s="1"/>
  <c r="T13" i="6" s="1"/>
  <c r="G11" i="6"/>
  <c r="O11" i="6" s="1"/>
  <c r="T11" i="6" s="1"/>
  <c r="O9" i="6"/>
  <c r="T9" i="6" s="1"/>
  <c r="M9" i="6"/>
  <c r="U9" i="6" s="1"/>
  <c r="W9" i="6" s="1"/>
  <c r="G9" i="6"/>
  <c r="K7" i="6"/>
  <c r="K31" i="6" s="1"/>
  <c r="G7" i="6"/>
  <c r="G31" i="6" s="1"/>
  <c r="M5" i="6"/>
  <c r="G5" i="6"/>
  <c r="O5" i="6" s="1"/>
  <c r="S186" i="4"/>
  <c r="R186" i="4"/>
  <c r="Q186" i="4"/>
  <c r="P186" i="4"/>
  <c r="N186" i="4"/>
  <c r="L186" i="4"/>
  <c r="K186" i="4"/>
  <c r="J186" i="4"/>
  <c r="I186" i="4"/>
  <c r="H186" i="4"/>
  <c r="T181" i="4"/>
  <c r="G181" i="4"/>
  <c r="M181" i="4" s="1"/>
  <c r="U181" i="4" s="1"/>
  <c r="W181" i="4" s="1"/>
  <c r="U179" i="4"/>
  <c r="W179" i="4" s="1"/>
  <c r="T179" i="4"/>
  <c r="M179" i="4"/>
  <c r="G179" i="4"/>
  <c r="T177" i="4"/>
  <c r="G177" i="4"/>
  <c r="M177" i="4" s="1"/>
  <c r="U177" i="4" s="1"/>
  <c r="W177" i="4" s="1"/>
  <c r="T175" i="4"/>
  <c r="M175" i="4"/>
  <c r="U175" i="4" s="1"/>
  <c r="W175" i="4" s="1"/>
  <c r="G175" i="4"/>
  <c r="T173" i="4"/>
  <c r="M173" i="4"/>
  <c r="U173" i="4" s="1"/>
  <c r="W173" i="4" s="1"/>
  <c r="G173" i="4"/>
  <c r="U171" i="4"/>
  <c r="W171" i="4" s="1"/>
  <c r="T171" i="4"/>
  <c r="M171" i="4"/>
  <c r="G171" i="4"/>
  <c r="T169" i="4"/>
  <c r="G169" i="4"/>
  <c r="M169" i="4" s="1"/>
  <c r="U169" i="4" s="1"/>
  <c r="W169" i="4" s="1"/>
  <c r="T167" i="4"/>
  <c r="M167" i="4"/>
  <c r="U167" i="4" s="1"/>
  <c r="W167" i="4" s="1"/>
  <c r="G167" i="4"/>
  <c r="T165" i="4"/>
  <c r="G165" i="4"/>
  <c r="M165" i="4" s="1"/>
  <c r="U165" i="4" s="1"/>
  <c r="W165" i="4" s="1"/>
  <c r="U163" i="4"/>
  <c r="W163" i="4" s="1"/>
  <c r="T163" i="4"/>
  <c r="M163" i="4"/>
  <c r="G163" i="4"/>
  <c r="T161" i="4"/>
  <c r="G161" i="4"/>
  <c r="M161" i="4" s="1"/>
  <c r="U161" i="4" s="1"/>
  <c r="W161" i="4" s="1"/>
  <c r="T159" i="4"/>
  <c r="M159" i="4"/>
  <c r="U159" i="4" s="1"/>
  <c r="W159" i="4" s="1"/>
  <c r="G159" i="4"/>
  <c r="T157" i="4"/>
  <c r="M157" i="4"/>
  <c r="U157" i="4" s="1"/>
  <c r="W157" i="4" s="1"/>
  <c r="G157" i="4"/>
  <c r="U155" i="4"/>
  <c r="W155" i="4" s="1"/>
  <c r="T155" i="4"/>
  <c r="M155" i="4"/>
  <c r="G155" i="4"/>
  <c r="M153" i="4"/>
  <c r="U153" i="4" s="1"/>
  <c r="W153" i="4" s="1"/>
  <c r="G153" i="4"/>
  <c r="O153" i="4" s="1"/>
  <c r="T153" i="4" s="1"/>
  <c r="T151" i="4"/>
  <c r="M151" i="4"/>
  <c r="U151" i="4" s="1"/>
  <c r="W151" i="4" s="1"/>
  <c r="G151" i="4"/>
  <c r="G149" i="4"/>
  <c r="O149" i="4" s="1"/>
  <c r="T149" i="4" s="1"/>
  <c r="T147" i="4"/>
  <c r="M147" i="4"/>
  <c r="U147" i="4" s="1"/>
  <c r="W147" i="4" s="1"/>
  <c r="G147" i="4"/>
  <c r="T145" i="4"/>
  <c r="M145" i="4"/>
  <c r="U145" i="4" s="1"/>
  <c r="W145" i="4" s="1"/>
  <c r="G145" i="4"/>
  <c r="U143" i="4"/>
  <c r="W143" i="4" s="1"/>
  <c r="T143" i="4"/>
  <c r="M143" i="4"/>
  <c r="G143" i="4"/>
  <c r="T141" i="4"/>
  <c r="G141" i="4"/>
  <c r="M141" i="4" s="1"/>
  <c r="U141" i="4" s="1"/>
  <c r="W141" i="4" s="1"/>
  <c r="T139" i="4"/>
  <c r="M139" i="4"/>
  <c r="U139" i="4" s="1"/>
  <c r="W139" i="4" s="1"/>
  <c r="G139" i="4"/>
  <c r="M137" i="4"/>
  <c r="U137" i="4" s="1"/>
  <c r="W137" i="4" s="1"/>
  <c r="G137" i="4"/>
  <c r="O137" i="4" s="1"/>
  <c r="T137" i="4" s="1"/>
  <c r="T135" i="4"/>
  <c r="G135" i="4"/>
  <c r="M135" i="4" s="1"/>
  <c r="U135" i="4" s="1"/>
  <c r="W135" i="4" s="1"/>
  <c r="T133" i="4"/>
  <c r="M133" i="4"/>
  <c r="U133" i="4" s="1"/>
  <c r="W133" i="4" s="1"/>
  <c r="G133" i="4"/>
  <c r="T131" i="4"/>
  <c r="G131" i="4"/>
  <c r="M131" i="4" s="1"/>
  <c r="U131" i="4" s="1"/>
  <c r="W131" i="4" s="1"/>
  <c r="U129" i="4"/>
  <c r="W129" i="4" s="1"/>
  <c r="T129" i="4"/>
  <c r="M129" i="4"/>
  <c r="G129" i="4"/>
  <c r="T127" i="4"/>
  <c r="G127" i="4"/>
  <c r="M127" i="4" s="1"/>
  <c r="U127" i="4" s="1"/>
  <c r="W127" i="4" s="1"/>
  <c r="T125" i="4"/>
  <c r="M125" i="4"/>
  <c r="U125" i="4" s="1"/>
  <c r="W125" i="4" s="1"/>
  <c r="G125" i="4"/>
  <c r="T123" i="4"/>
  <c r="M123" i="4"/>
  <c r="U123" i="4" s="1"/>
  <c r="W123" i="4" s="1"/>
  <c r="G123" i="4"/>
  <c r="U121" i="4"/>
  <c r="W121" i="4" s="1"/>
  <c r="T121" i="4"/>
  <c r="M121" i="4"/>
  <c r="G121" i="4"/>
  <c r="T119" i="4"/>
  <c r="G119" i="4"/>
  <c r="M119" i="4" s="1"/>
  <c r="U119" i="4" s="1"/>
  <c r="W119" i="4" s="1"/>
  <c r="T117" i="4"/>
  <c r="M117" i="4"/>
  <c r="U117" i="4" s="1"/>
  <c r="W117" i="4" s="1"/>
  <c r="G117" i="4"/>
  <c r="T115" i="4"/>
  <c r="G115" i="4"/>
  <c r="M115" i="4" s="1"/>
  <c r="U115" i="4" s="1"/>
  <c r="W115" i="4" s="1"/>
  <c r="U113" i="4"/>
  <c r="W113" i="4" s="1"/>
  <c r="T113" i="4"/>
  <c r="M113" i="4"/>
  <c r="G113" i="4"/>
  <c r="T111" i="4"/>
  <c r="G111" i="4"/>
  <c r="M111" i="4" s="1"/>
  <c r="U111" i="4" s="1"/>
  <c r="W111" i="4" s="1"/>
  <c r="T109" i="4"/>
  <c r="M109" i="4"/>
  <c r="U109" i="4" s="1"/>
  <c r="W109" i="4" s="1"/>
  <c r="G109" i="4"/>
  <c r="T107" i="4"/>
  <c r="M107" i="4"/>
  <c r="U107" i="4" s="1"/>
  <c r="W107" i="4" s="1"/>
  <c r="G107" i="4"/>
  <c r="U105" i="4"/>
  <c r="W105" i="4" s="1"/>
  <c r="T105" i="4"/>
  <c r="M105" i="4"/>
  <c r="G105" i="4"/>
  <c r="T103" i="4"/>
  <c r="G103" i="4"/>
  <c r="M103" i="4" s="1"/>
  <c r="U103" i="4" s="1"/>
  <c r="W103" i="4" s="1"/>
  <c r="T101" i="4"/>
  <c r="M101" i="4"/>
  <c r="U101" i="4" s="1"/>
  <c r="W101" i="4" s="1"/>
  <c r="G101" i="4"/>
  <c r="T99" i="4"/>
  <c r="G99" i="4"/>
  <c r="M99" i="4" s="1"/>
  <c r="U99" i="4" s="1"/>
  <c r="W99" i="4" s="1"/>
  <c r="G97" i="4"/>
  <c r="O97" i="4" s="1"/>
  <c r="T97" i="4" s="1"/>
  <c r="T95" i="4"/>
  <c r="M95" i="4"/>
  <c r="U95" i="4" s="1"/>
  <c r="W95" i="4" s="1"/>
  <c r="G95" i="4"/>
  <c r="M93" i="4"/>
  <c r="U93" i="4" s="1"/>
  <c r="W93" i="4" s="1"/>
  <c r="G93" i="4"/>
  <c r="O93" i="4" s="1"/>
  <c r="T93" i="4" s="1"/>
  <c r="M91" i="4"/>
  <c r="G91" i="4"/>
  <c r="O91" i="4" s="1"/>
  <c r="T91" i="4" s="1"/>
  <c r="T89" i="4"/>
  <c r="O89" i="4"/>
  <c r="M89" i="4"/>
  <c r="U89" i="4" s="1"/>
  <c r="W89" i="4" s="1"/>
  <c r="G89" i="4"/>
  <c r="T87" i="4"/>
  <c r="G87" i="4"/>
  <c r="M87" i="4" s="1"/>
  <c r="U87" i="4" s="1"/>
  <c r="W87" i="4" s="1"/>
  <c r="T85" i="4"/>
  <c r="M85" i="4"/>
  <c r="U85" i="4" s="1"/>
  <c r="W85" i="4" s="1"/>
  <c r="G85" i="4"/>
  <c r="T83" i="4"/>
  <c r="M83" i="4"/>
  <c r="U83" i="4" s="1"/>
  <c r="W83" i="4" s="1"/>
  <c r="G83" i="4"/>
  <c r="U81" i="4"/>
  <c r="W81" i="4" s="1"/>
  <c r="T81" i="4"/>
  <c r="M81" i="4"/>
  <c r="G81" i="4"/>
  <c r="T79" i="4"/>
  <c r="G79" i="4"/>
  <c r="M79" i="4" s="1"/>
  <c r="U79" i="4" s="1"/>
  <c r="W79" i="4" s="1"/>
  <c r="T77" i="4"/>
  <c r="M77" i="4"/>
  <c r="U77" i="4" s="1"/>
  <c r="W77" i="4" s="1"/>
  <c r="G77" i="4"/>
  <c r="T75" i="4"/>
  <c r="G75" i="4"/>
  <c r="M75" i="4" s="1"/>
  <c r="U75" i="4" s="1"/>
  <c r="W75" i="4" s="1"/>
  <c r="U73" i="4"/>
  <c r="W73" i="4" s="1"/>
  <c r="T73" i="4"/>
  <c r="M73" i="4"/>
  <c r="G73" i="4"/>
  <c r="T71" i="4"/>
  <c r="G71" i="4"/>
  <c r="M71" i="4" s="1"/>
  <c r="U71" i="4" s="1"/>
  <c r="W71" i="4" s="1"/>
  <c r="T69" i="4"/>
  <c r="M69" i="4"/>
  <c r="U69" i="4" s="1"/>
  <c r="W69" i="4" s="1"/>
  <c r="G69" i="4"/>
  <c r="T67" i="4"/>
  <c r="M67" i="4"/>
  <c r="U67" i="4" s="1"/>
  <c r="W67" i="4" s="1"/>
  <c r="G67" i="4"/>
  <c r="U65" i="4"/>
  <c r="W65" i="4" s="1"/>
  <c r="T65" i="4"/>
  <c r="M65" i="4"/>
  <c r="G65" i="4"/>
  <c r="T63" i="4"/>
  <c r="G63" i="4"/>
  <c r="M63" i="4" s="1"/>
  <c r="U63" i="4" s="1"/>
  <c r="W63" i="4" s="1"/>
  <c r="T61" i="4"/>
  <c r="M61" i="4"/>
  <c r="U61" i="4" s="1"/>
  <c r="W61" i="4" s="1"/>
  <c r="G61" i="4"/>
  <c r="T59" i="4"/>
  <c r="G59" i="4"/>
  <c r="M59" i="4" s="1"/>
  <c r="U59" i="4" s="1"/>
  <c r="W59" i="4" s="1"/>
  <c r="U57" i="4"/>
  <c r="W57" i="4" s="1"/>
  <c r="T57" i="4"/>
  <c r="M57" i="4"/>
  <c r="G57" i="4"/>
  <c r="T55" i="4"/>
  <c r="G55" i="4"/>
  <c r="M55" i="4" s="1"/>
  <c r="U55" i="4" s="1"/>
  <c r="W55" i="4" s="1"/>
  <c r="T53" i="4"/>
  <c r="M53" i="4"/>
  <c r="U53" i="4" s="1"/>
  <c r="W53" i="4" s="1"/>
  <c r="G53" i="4"/>
  <c r="T51" i="4"/>
  <c r="M51" i="4"/>
  <c r="U51" i="4" s="1"/>
  <c r="W51" i="4" s="1"/>
  <c r="G51" i="4"/>
  <c r="U49" i="4"/>
  <c r="W49" i="4" s="1"/>
  <c r="T49" i="4"/>
  <c r="M49" i="4"/>
  <c r="G49" i="4"/>
  <c r="T47" i="4"/>
  <c r="G47" i="4"/>
  <c r="M47" i="4" s="1"/>
  <c r="U47" i="4" s="1"/>
  <c r="W47" i="4" s="1"/>
  <c r="T45" i="4"/>
  <c r="M45" i="4"/>
  <c r="U45" i="4" s="1"/>
  <c r="W45" i="4" s="1"/>
  <c r="G45" i="4"/>
  <c r="T43" i="4"/>
  <c r="G43" i="4"/>
  <c r="M43" i="4" s="1"/>
  <c r="U43" i="4" s="1"/>
  <c r="W43" i="4" s="1"/>
  <c r="U41" i="4"/>
  <c r="W41" i="4" s="1"/>
  <c r="T41" i="4"/>
  <c r="M41" i="4"/>
  <c r="G41" i="4"/>
  <c r="T39" i="4"/>
  <c r="G39" i="4"/>
  <c r="M39" i="4" s="1"/>
  <c r="U39" i="4" s="1"/>
  <c r="W39" i="4" s="1"/>
  <c r="T37" i="4"/>
  <c r="M37" i="4"/>
  <c r="U37" i="4" s="1"/>
  <c r="W37" i="4" s="1"/>
  <c r="G37" i="4"/>
  <c r="T35" i="4"/>
  <c r="O35" i="4"/>
  <c r="M35" i="4"/>
  <c r="U35" i="4" s="1"/>
  <c r="W35" i="4" s="1"/>
  <c r="G35" i="4"/>
  <c r="T33" i="4"/>
  <c r="M33" i="4"/>
  <c r="U33" i="4" s="1"/>
  <c r="G33" i="4"/>
  <c r="V33" i="4" s="1"/>
  <c r="V186" i="4" s="1"/>
  <c r="T31" i="4"/>
  <c r="G31" i="4"/>
  <c r="M31" i="4" s="1"/>
  <c r="U31" i="4" s="1"/>
  <c r="W31" i="4" s="1"/>
  <c r="U29" i="4"/>
  <c r="W29" i="4" s="1"/>
  <c r="T29" i="4"/>
  <c r="M29" i="4"/>
  <c r="G29" i="4"/>
  <c r="T27" i="4"/>
  <c r="G27" i="4"/>
  <c r="M27" i="4" s="1"/>
  <c r="U27" i="4" s="1"/>
  <c r="W27" i="4" s="1"/>
  <c r="O25" i="4"/>
  <c r="G25" i="4"/>
  <c r="M25" i="4" s="1"/>
  <c r="U23" i="4"/>
  <c r="W23" i="4" s="1"/>
  <c r="T23" i="4"/>
  <c r="M23" i="4"/>
  <c r="G23" i="4"/>
  <c r="T21" i="4"/>
  <c r="G21" i="4"/>
  <c r="M21" i="4" s="1"/>
  <c r="U21" i="4" s="1"/>
  <c r="W21" i="4" s="1"/>
  <c r="T19" i="4"/>
  <c r="M19" i="4"/>
  <c r="U19" i="4" s="1"/>
  <c r="W19" i="4" s="1"/>
  <c r="G19" i="4"/>
  <c r="T17" i="4"/>
  <c r="M17" i="4"/>
  <c r="U17" i="4" s="1"/>
  <c r="W17" i="4" s="1"/>
  <c r="G17" i="4"/>
  <c r="U15" i="4"/>
  <c r="W15" i="4" s="1"/>
  <c r="T15" i="4"/>
  <c r="M15" i="4"/>
  <c r="G15" i="4"/>
  <c r="T13" i="4"/>
  <c r="G13" i="4"/>
  <c r="M13" i="4" s="1"/>
  <c r="U13" i="4" s="1"/>
  <c r="W13" i="4" s="1"/>
  <c r="T11" i="4"/>
  <c r="M11" i="4"/>
  <c r="U11" i="4" s="1"/>
  <c r="W11" i="4" s="1"/>
  <c r="G11" i="4"/>
  <c r="T9" i="4"/>
  <c r="G9" i="4"/>
  <c r="M9" i="4" s="1"/>
  <c r="U9" i="4" s="1"/>
  <c r="W9" i="4" s="1"/>
  <c r="U7" i="4"/>
  <c r="W7" i="4" s="1"/>
  <c r="T7" i="4"/>
  <c r="M7" i="4"/>
  <c r="G7" i="4"/>
  <c r="T5" i="4"/>
  <c r="G5" i="4"/>
  <c r="G186" i="4" s="1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G688" i="2"/>
  <c r="O688" i="2" s="1"/>
  <c r="T688" i="2" s="1"/>
  <c r="T686" i="2"/>
  <c r="M686" i="2"/>
  <c r="G686" i="2"/>
  <c r="T684" i="2"/>
  <c r="G684" i="2"/>
  <c r="M684" i="2" s="1"/>
  <c r="U684" i="2" s="1"/>
  <c r="W684" i="2" s="1"/>
  <c r="U682" i="2"/>
  <c r="W682" i="2" s="1"/>
  <c r="T682" i="2"/>
  <c r="G682" i="2"/>
  <c r="M682" i="2" s="1"/>
  <c r="O680" i="2"/>
  <c r="T680" i="2" s="1"/>
  <c r="M680" i="2"/>
  <c r="G680" i="2"/>
  <c r="T678" i="2"/>
  <c r="G678" i="2"/>
  <c r="M678" i="2" s="1"/>
  <c r="U678" i="2" s="1"/>
  <c r="W678" i="2" s="1"/>
  <c r="G676" i="2"/>
  <c r="O676" i="2" s="1"/>
  <c r="T676" i="2" s="1"/>
  <c r="T674" i="2"/>
  <c r="M674" i="2"/>
  <c r="G674" i="2"/>
  <c r="T672" i="2"/>
  <c r="G672" i="2"/>
  <c r="M672" i="2" s="1"/>
  <c r="U672" i="2" s="1"/>
  <c r="W672" i="2" s="1"/>
  <c r="U670" i="2"/>
  <c r="W670" i="2" s="1"/>
  <c r="T670" i="2"/>
  <c r="G670" i="2"/>
  <c r="M670" i="2" s="1"/>
  <c r="O668" i="2"/>
  <c r="M668" i="2"/>
  <c r="G668" i="2"/>
  <c r="T666" i="2"/>
  <c r="G666" i="2"/>
  <c r="M666" i="2" s="1"/>
  <c r="U666" i="2" s="1"/>
  <c r="W666" i="2" s="1"/>
  <c r="W664" i="2"/>
  <c r="U664" i="2"/>
  <c r="T664" i="2"/>
  <c r="G664" i="2"/>
  <c r="M664" i="2" s="1"/>
  <c r="T662" i="2"/>
  <c r="G662" i="2"/>
  <c r="G692" i="2" s="1"/>
  <c r="T660" i="2"/>
  <c r="M660" i="2"/>
  <c r="U660" i="2" s="1"/>
  <c r="W660" i="2" s="1"/>
  <c r="G660" i="2"/>
  <c r="U658" i="2"/>
  <c r="T658" i="2"/>
  <c r="M658" i="2"/>
  <c r="G658" i="2"/>
  <c r="V645" i="2"/>
  <c r="S645" i="2"/>
  <c r="R645" i="2"/>
  <c r="Q645" i="2"/>
  <c r="P645" i="2"/>
  <c r="O645" i="2"/>
  <c r="N645" i="2"/>
  <c r="L645" i="2"/>
  <c r="K645" i="2"/>
  <c r="J645" i="2"/>
  <c r="I645" i="2"/>
  <c r="H645" i="2"/>
  <c r="T643" i="2"/>
  <c r="T645" i="2" s="1"/>
  <c r="G643" i="2"/>
  <c r="M643" i="2" s="1"/>
  <c r="V631" i="2"/>
  <c r="Q631" i="2"/>
  <c r="P631" i="2"/>
  <c r="O631" i="2"/>
  <c r="N631" i="2"/>
  <c r="L631" i="2"/>
  <c r="L647" i="2" s="1"/>
  <c r="K631" i="2"/>
  <c r="J631" i="2"/>
  <c r="I631" i="2"/>
  <c r="H631" i="2"/>
  <c r="G631" i="2"/>
  <c r="S629" i="2"/>
  <c r="S631" i="2" s="1"/>
  <c r="R629" i="2"/>
  <c r="R631" i="2" s="1"/>
  <c r="G629" i="2"/>
  <c r="M629" i="2" s="1"/>
  <c r="S625" i="2"/>
  <c r="Q625" i="2"/>
  <c r="P625" i="2"/>
  <c r="N625" i="2"/>
  <c r="L625" i="2"/>
  <c r="K625" i="2"/>
  <c r="J625" i="2"/>
  <c r="I625" i="2"/>
  <c r="H625" i="2"/>
  <c r="R623" i="2"/>
  <c r="O623" i="2"/>
  <c r="G623" i="2"/>
  <c r="M623" i="2" s="1"/>
  <c r="R621" i="2"/>
  <c r="O621" i="2"/>
  <c r="G621" i="2"/>
  <c r="M619" i="2"/>
  <c r="G619" i="2"/>
  <c r="G617" i="2"/>
  <c r="R615" i="2"/>
  <c r="O615" i="2"/>
  <c r="T615" i="2" s="1"/>
  <c r="U615" i="2" s="1"/>
  <c r="W615" i="2" s="1"/>
  <c r="M615" i="2"/>
  <c r="G615" i="2"/>
  <c r="G613" i="2"/>
  <c r="O613" i="2" s="1"/>
  <c r="T613" i="2" s="1"/>
  <c r="T611" i="2"/>
  <c r="M611" i="2"/>
  <c r="U611" i="2" s="1"/>
  <c r="W611" i="2" s="1"/>
  <c r="G611" i="2"/>
  <c r="M609" i="2"/>
  <c r="G609" i="2"/>
  <c r="G607" i="2"/>
  <c r="V605" i="2"/>
  <c r="V625" i="2" s="1"/>
  <c r="T605" i="2"/>
  <c r="M605" i="2"/>
  <c r="U605" i="2" s="1"/>
  <c r="W605" i="2" s="1"/>
  <c r="G605" i="2"/>
  <c r="U600" i="2"/>
  <c r="W600" i="2" s="1"/>
  <c r="T600" i="2"/>
  <c r="M600" i="2"/>
  <c r="G600" i="2"/>
  <c r="T598" i="2"/>
  <c r="G598" i="2"/>
  <c r="M598" i="2" s="1"/>
  <c r="U598" i="2" s="1"/>
  <c r="W598" i="2" s="1"/>
  <c r="V595" i="2"/>
  <c r="S595" i="2"/>
  <c r="R595" i="2"/>
  <c r="Q595" i="2"/>
  <c r="P595" i="2"/>
  <c r="O595" i="2"/>
  <c r="N595" i="2"/>
  <c r="L595" i="2"/>
  <c r="K595" i="2"/>
  <c r="J595" i="2"/>
  <c r="I595" i="2"/>
  <c r="H595" i="2"/>
  <c r="G595" i="2"/>
  <c r="O593" i="2"/>
  <c r="T593" i="2" s="1"/>
  <c r="T595" i="2" s="1"/>
  <c r="M593" i="2"/>
  <c r="M595" i="2" s="1"/>
  <c r="G593" i="2"/>
  <c r="V591" i="2"/>
  <c r="N591" i="2"/>
  <c r="L591" i="2"/>
  <c r="K591" i="2"/>
  <c r="J591" i="2"/>
  <c r="I591" i="2"/>
  <c r="H591" i="2"/>
  <c r="G591" i="2"/>
  <c r="S589" i="2"/>
  <c r="S591" i="2" s="1"/>
  <c r="Q589" i="2"/>
  <c r="P589" i="2"/>
  <c r="G589" i="2"/>
  <c r="R589" i="2" s="1"/>
  <c r="S587" i="2"/>
  <c r="Q587" i="2"/>
  <c r="P587" i="2"/>
  <c r="T587" i="2" s="1"/>
  <c r="M587" i="2"/>
  <c r="G587" i="2"/>
  <c r="R587" i="2" s="1"/>
  <c r="T585" i="2"/>
  <c r="S585" i="2"/>
  <c r="G585" i="2"/>
  <c r="M585" i="2" s="1"/>
  <c r="U585" i="2" s="1"/>
  <c r="W585" i="2" s="1"/>
  <c r="W583" i="2"/>
  <c r="R583" i="2"/>
  <c r="O583" i="2"/>
  <c r="T583" i="2" s="1"/>
  <c r="U583" i="2" s="1"/>
  <c r="M583" i="2"/>
  <c r="G583" i="2"/>
  <c r="S581" i="2"/>
  <c r="M581" i="2"/>
  <c r="G581" i="2"/>
  <c r="R581" i="2" s="1"/>
  <c r="T581" i="2" s="1"/>
  <c r="U581" i="2" s="1"/>
  <c r="W581" i="2" s="1"/>
  <c r="U579" i="2"/>
  <c r="W579" i="2" s="1"/>
  <c r="T579" i="2"/>
  <c r="M579" i="2"/>
  <c r="G579" i="2"/>
  <c r="S577" i="2"/>
  <c r="R577" i="2"/>
  <c r="Q577" i="2"/>
  <c r="P577" i="2"/>
  <c r="G577" i="2"/>
  <c r="O577" i="2" s="1"/>
  <c r="T572" i="2"/>
  <c r="M572" i="2"/>
  <c r="G572" i="2"/>
  <c r="S570" i="2"/>
  <c r="O570" i="2"/>
  <c r="M570" i="2"/>
  <c r="G570" i="2"/>
  <c r="R570" i="2" s="1"/>
  <c r="V568" i="2"/>
  <c r="P568" i="2"/>
  <c r="N568" i="2"/>
  <c r="L568" i="2"/>
  <c r="K568" i="2"/>
  <c r="J568" i="2"/>
  <c r="I568" i="2"/>
  <c r="H568" i="2"/>
  <c r="S566" i="2"/>
  <c r="R566" i="2"/>
  <c r="Q566" i="2"/>
  <c r="Q568" i="2" s="1"/>
  <c r="O566" i="2"/>
  <c r="T566" i="2" s="1"/>
  <c r="G566" i="2"/>
  <c r="M566" i="2" s="1"/>
  <c r="U566" i="2" s="1"/>
  <c r="W566" i="2" s="1"/>
  <c r="R564" i="2"/>
  <c r="M564" i="2"/>
  <c r="G564" i="2"/>
  <c r="G562" i="2"/>
  <c r="M560" i="2"/>
  <c r="G560" i="2"/>
  <c r="O560" i="2" s="1"/>
  <c r="U558" i="2"/>
  <c r="W558" i="2" s="1"/>
  <c r="T558" i="2"/>
  <c r="R558" i="2"/>
  <c r="G558" i="2"/>
  <c r="M558" i="2" s="1"/>
  <c r="S556" i="2"/>
  <c r="M556" i="2"/>
  <c r="G556" i="2"/>
  <c r="G568" i="2" s="1"/>
  <c r="V554" i="2"/>
  <c r="R554" i="2"/>
  <c r="Q554" i="2"/>
  <c r="O554" i="2"/>
  <c r="N554" i="2"/>
  <c r="L554" i="2"/>
  <c r="K554" i="2"/>
  <c r="J554" i="2"/>
  <c r="I554" i="2"/>
  <c r="H554" i="2"/>
  <c r="S552" i="2"/>
  <c r="R552" i="2"/>
  <c r="Q552" i="2"/>
  <c r="P552" i="2"/>
  <c r="P554" i="2" s="1"/>
  <c r="G552" i="2"/>
  <c r="G554" i="2" s="1"/>
  <c r="S550" i="2"/>
  <c r="R550" i="2"/>
  <c r="Q550" i="2"/>
  <c r="P550" i="2"/>
  <c r="T550" i="2" s="1"/>
  <c r="G550" i="2"/>
  <c r="M550" i="2" s="1"/>
  <c r="T548" i="2"/>
  <c r="S548" i="2"/>
  <c r="R548" i="2"/>
  <c r="Q548" i="2"/>
  <c r="G548" i="2"/>
  <c r="M548" i="2" s="1"/>
  <c r="U548" i="2" s="1"/>
  <c r="W548" i="2" s="1"/>
  <c r="T543" i="2"/>
  <c r="S543" i="2"/>
  <c r="R543" i="2"/>
  <c r="Q543" i="2"/>
  <c r="G543" i="2"/>
  <c r="M543" i="2" s="1"/>
  <c r="V541" i="2"/>
  <c r="Q541" i="2"/>
  <c r="P541" i="2"/>
  <c r="N541" i="2"/>
  <c r="L541" i="2"/>
  <c r="K541" i="2"/>
  <c r="J541" i="2"/>
  <c r="I541" i="2"/>
  <c r="H541" i="2"/>
  <c r="U539" i="2"/>
  <c r="W539" i="2" s="1"/>
  <c r="T539" i="2"/>
  <c r="S539" i="2"/>
  <c r="O539" i="2"/>
  <c r="M539" i="2"/>
  <c r="G539" i="2"/>
  <c r="R539" i="2" s="1"/>
  <c r="T537" i="2"/>
  <c r="S537" i="2"/>
  <c r="G537" i="2"/>
  <c r="O537" i="2" s="1"/>
  <c r="T535" i="2"/>
  <c r="S535" i="2"/>
  <c r="R535" i="2"/>
  <c r="G535" i="2"/>
  <c r="O535" i="2" s="1"/>
  <c r="S533" i="2"/>
  <c r="T533" i="2" s="1"/>
  <c r="R533" i="2"/>
  <c r="G533" i="2"/>
  <c r="O533" i="2" s="1"/>
  <c r="T531" i="2"/>
  <c r="R531" i="2"/>
  <c r="O531" i="2"/>
  <c r="G531" i="2"/>
  <c r="M531" i="2" s="1"/>
  <c r="S529" i="2"/>
  <c r="R529" i="2"/>
  <c r="O529" i="2"/>
  <c r="G529" i="2"/>
  <c r="M529" i="2" s="1"/>
  <c r="S527" i="2"/>
  <c r="R527" i="2"/>
  <c r="O527" i="2"/>
  <c r="G527" i="2"/>
  <c r="M527" i="2" s="1"/>
  <c r="V525" i="2"/>
  <c r="S525" i="2"/>
  <c r="Q525" i="2"/>
  <c r="P525" i="2"/>
  <c r="N525" i="2"/>
  <c r="L525" i="2"/>
  <c r="K525" i="2"/>
  <c r="J525" i="2"/>
  <c r="I525" i="2"/>
  <c r="H525" i="2"/>
  <c r="T523" i="2"/>
  <c r="S523" i="2"/>
  <c r="R523" i="2"/>
  <c r="G523" i="2"/>
  <c r="O523" i="2" s="1"/>
  <c r="O525" i="2" s="1"/>
  <c r="S518" i="2"/>
  <c r="T518" i="2" s="1"/>
  <c r="R518" i="2"/>
  <c r="G518" i="2"/>
  <c r="M518" i="2" s="1"/>
  <c r="S516" i="2"/>
  <c r="R516" i="2"/>
  <c r="O516" i="2"/>
  <c r="G516" i="2"/>
  <c r="M516" i="2" s="1"/>
  <c r="T514" i="2"/>
  <c r="G514" i="2"/>
  <c r="M514" i="2" s="1"/>
  <c r="U514" i="2" s="1"/>
  <c r="W514" i="2" s="1"/>
  <c r="S512" i="2"/>
  <c r="T512" i="2" s="1"/>
  <c r="M512" i="2"/>
  <c r="G512" i="2"/>
  <c r="T510" i="2"/>
  <c r="S510" i="2"/>
  <c r="G510" i="2"/>
  <c r="M510" i="2" s="1"/>
  <c r="U510" i="2" s="1"/>
  <c r="W510" i="2" s="1"/>
  <c r="T508" i="2"/>
  <c r="S508" i="2"/>
  <c r="R508" i="2"/>
  <c r="G508" i="2"/>
  <c r="O508" i="2" s="1"/>
  <c r="V506" i="2"/>
  <c r="Q506" i="2"/>
  <c r="P506" i="2"/>
  <c r="N506" i="2"/>
  <c r="M506" i="2"/>
  <c r="L506" i="2"/>
  <c r="K506" i="2"/>
  <c r="J506" i="2"/>
  <c r="I506" i="2"/>
  <c r="H506" i="2"/>
  <c r="S504" i="2"/>
  <c r="S506" i="2" s="1"/>
  <c r="M504" i="2"/>
  <c r="G504" i="2"/>
  <c r="R504" i="2" s="1"/>
  <c r="R506" i="2" s="1"/>
  <c r="T502" i="2"/>
  <c r="U502" i="2" s="1"/>
  <c r="M502" i="2"/>
  <c r="G502" i="2"/>
  <c r="V496" i="2"/>
  <c r="Q496" i="2"/>
  <c r="P496" i="2"/>
  <c r="N496" i="2"/>
  <c r="L496" i="2"/>
  <c r="K496" i="2"/>
  <c r="J496" i="2"/>
  <c r="I496" i="2"/>
  <c r="H496" i="2"/>
  <c r="S494" i="2"/>
  <c r="T494" i="2" s="1"/>
  <c r="M494" i="2"/>
  <c r="G494" i="2"/>
  <c r="S492" i="2"/>
  <c r="O492" i="2"/>
  <c r="M492" i="2"/>
  <c r="G492" i="2"/>
  <c r="R492" i="2" s="1"/>
  <c r="S490" i="2"/>
  <c r="G490" i="2"/>
  <c r="R490" i="2" s="1"/>
  <c r="T490" i="2" s="1"/>
  <c r="G484" i="2"/>
  <c r="S482" i="2"/>
  <c r="G482" i="2"/>
  <c r="W480" i="2"/>
  <c r="R480" i="2"/>
  <c r="O480" i="2"/>
  <c r="T480" i="2" s="1"/>
  <c r="U480" i="2" s="1"/>
  <c r="M480" i="2"/>
  <c r="G480" i="2"/>
  <c r="W478" i="2"/>
  <c r="U478" i="2"/>
  <c r="S478" i="2"/>
  <c r="M478" i="2"/>
  <c r="G478" i="2"/>
  <c r="R478" i="2" s="1"/>
  <c r="T478" i="2" s="1"/>
  <c r="S476" i="2"/>
  <c r="G476" i="2"/>
  <c r="M476" i="2" s="1"/>
  <c r="S474" i="2"/>
  <c r="R474" i="2"/>
  <c r="O474" i="2"/>
  <c r="G474" i="2"/>
  <c r="M474" i="2" s="1"/>
  <c r="V472" i="2"/>
  <c r="Q472" i="2"/>
  <c r="P472" i="2"/>
  <c r="N472" i="2"/>
  <c r="L472" i="2"/>
  <c r="K472" i="2"/>
  <c r="J472" i="2"/>
  <c r="I472" i="2"/>
  <c r="H472" i="2"/>
  <c r="T470" i="2"/>
  <c r="O470" i="2"/>
  <c r="M470" i="2"/>
  <c r="G470" i="2"/>
  <c r="G468" i="2"/>
  <c r="R468" i="2" s="1"/>
  <c r="G466" i="2"/>
  <c r="S464" i="2"/>
  <c r="G464" i="2"/>
  <c r="S462" i="2"/>
  <c r="S472" i="2" s="1"/>
  <c r="G462" i="2"/>
  <c r="S460" i="2"/>
  <c r="G460" i="2"/>
  <c r="V455" i="2"/>
  <c r="Q455" i="2"/>
  <c r="P455" i="2"/>
  <c r="O455" i="2"/>
  <c r="N455" i="2"/>
  <c r="L455" i="2"/>
  <c r="K455" i="2"/>
  <c r="J455" i="2"/>
  <c r="I455" i="2"/>
  <c r="H455" i="2"/>
  <c r="G455" i="2"/>
  <c r="S453" i="2"/>
  <c r="S455" i="2" s="1"/>
  <c r="Q453" i="2"/>
  <c r="O453" i="2"/>
  <c r="M453" i="2"/>
  <c r="G453" i="2"/>
  <c r="R453" i="2" s="1"/>
  <c r="V451" i="2"/>
  <c r="Q451" i="2"/>
  <c r="P451" i="2"/>
  <c r="N451" i="2"/>
  <c r="L451" i="2"/>
  <c r="K451" i="2"/>
  <c r="J451" i="2"/>
  <c r="I451" i="2"/>
  <c r="H451" i="2"/>
  <c r="S449" i="2"/>
  <c r="R449" i="2"/>
  <c r="O449" i="2"/>
  <c r="T449" i="2" s="1"/>
  <c r="G449" i="2"/>
  <c r="M449" i="2" s="1"/>
  <c r="U449" i="2" s="1"/>
  <c r="W449" i="2" s="1"/>
  <c r="S447" i="2"/>
  <c r="S451" i="2" s="1"/>
  <c r="R447" i="2"/>
  <c r="O447" i="2"/>
  <c r="G447" i="2"/>
  <c r="M447" i="2" s="1"/>
  <c r="R445" i="2"/>
  <c r="R451" i="2" s="1"/>
  <c r="O445" i="2"/>
  <c r="M445" i="2"/>
  <c r="G445" i="2"/>
  <c r="X443" i="2"/>
  <c r="V443" i="2"/>
  <c r="S443" i="2"/>
  <c r="R443" i="2"/>
  <c r="O443" i="2"/>
  <c r="N443" i="2"/>
  <c r="L443" i="2"/>
  <c r="K443" i="2"/>
  <c r="J443" i="2"/>
  <c r="I443" i="2"/>
  <c r="H443" i="2"/>
  <c r="G443" i="2"/>
  <c r="T441" i="2"/>
  <c r="S441" i="2"/>
  <c r="R441" i="2"/>
  <c r="Q441" i="2"/>
  <c r="Q443" i="2" s="1"/>
  <c r="P441" i="2"/>
  <c r="P443" i="2" s="1"/>
  <c r="O441" i="2"/>
  <c r="M441" i="2"/>
  <c r="G441" i="2"/>
  <c r="W439" i="2"/>
  <c r="U439" i="2"/>
  <c r="T439" i="2"/>
  <c r="T443" i="2" s="1"/>
  <c r="O439" i="2"/>
  <c r="M439" i="2"/>
  <c r="M443" i="2" s="1"/>
  <c r="G439" i="2"/>
  <c r="R439" i="2" s="1"/>
  <c r="X434" i="2"/>
  <c r="V434" i="2"/>
  <c r="Q434" i="2"/>
  <c r="P434" i="2"/>
  <c r="N434" i="2"/>
  <c r="L434" i="2"/>
  <c r="K434" i="2"/>
  <c r="J434" i="2"/>
  <c r="I434" i="2"/>
  <c r="H434" i="2"/>
  <c r="S432" i="2"/>
  <c r="R432" i="2"/>
  <c r="O432" i="2"/>
  <c r="G432" i="2"/>
  <c r="M432" i="2" s="1"/>
  <c r="S430" i="2"/>
  <c r="R430" i="2"/>
  <c r="T430" i="2" s="1"/>
  <c r="M430" i="2"/>
  <c r="U430" i="2" s="1"/>
  <c r="W430" i="2" s="1"/>
  <c r="G430" i="2"/>
  <c r="S427" i="2"/>
  <c r="G427" i="2"/>
  <c r="O427" i="2" s="1"/>
  <c r="T427" i="2" s="1"/>
  <c r="S422" i="2"/>
  <c r="G422" i="2"/>
  <c r="R422" i="2" s="1"/>
  <c r="T420" i="2"/>
  <c r="U420" i="2" s="1"/>
  <c r="W420" i="2" s="1"/>
  <c r="R420" i="2"/>
  <c r="M420" i="2"/>
  <c r="G420" i="2"/>
  <c r="O420" i="2" s="1"/>
  <c r="O418" i="2"/>
  <c r="G418" i="2"/>
  <c r="S416" i="2"/>
  <c r="G416" i="2"/>
  <c r="M416" i="2" s="1"/>
  <c r="U414" i="2"/>
  <c r="W414" i="2" s="1"/>
  <c r="S414" i="2"/>
  <c r="R414" i="2"/>
  <c r="M414" i="2"/>
  <c r="G414" i="2"/>
  <c r="O414" i="2" s="1"/>
  <c r="T414" i="2" s="1"/>
  <c r="T412" i="2"/>
  <c r="R412" i="2"/>
  <c r="O412" i="2"/>
  <c r="G412" i="2"/>
  <c r="M412" i="2" s="1"/>
  <c r="U412" i="2" s="1"/>
  <c r="W412" i="2" s="1"/>
  <c r="S410" i="2"/>
  <c r="T410" i="2" s="1"/>
  <c r="R410" i="2"/>
  <c r="O410" i="2"/>
  <c r="G410" i="2"/>
  <c r="M410" i="2" s="1"/>
  <c r="S408" i="2"/>
  <c r="T408" i="2" s="1"/>
  <c r="R408" i="2"/>
  <c r="O408" i="2"/>
  <c r="G408" i="2"/>
  <c r="M408" i="2" s="1"/>
  <c r="T406" i="2"/>
  <c r="S406" i="2"/>
  <c r="R406" i="2"/>
  <c r="O406" i="2"/>
  <c r="G406" i="2"/>
  <c r="M406" i="2" s="1"/>
  <c r="U406" i="2" s="1"/>
  <c r="W406" i="2" s="1"/>
  <c r="T404" i="2"/>
  <c r="S404" i="2"/>
  <c r="R404" i="2"/>
  <c r="O404" i="2"/>
  <c r="G404" i="2"/>
  <c r="M404" i="2" s="1"/>
  <c r="S402" i="2"/>
  <c r="R402" i="2"/>
  <c r="O402" i="2"/>
  <c r="G402" i="2"/>
  <c r="M402" i="2" s="1"/>
  <c r="T400" i="2"/>
  <c r="U400" i="2" s="1"/>
  <c r="W400" i="2" s="1"/>
  <c r="R400" i="2"/>
  <c r="O400" i="2"/>
  <c r="M400" i="2"/>
  <c r="G400" i="2"/>
  <c r="T398" i="2"/>
  <c r="M398" i="2"/>
  <c r="U398" i="2" s="1"/>
  <c r="G398" i="2"/>
  <c r="Q389" i="2"/>
  <c r="I389" i="2"/>
  <c r="E389" i="2"/>
  <c r="V387" i="2"/>
  <c r="S387" i="2"/>
  <c r="Q387" i="2"/>
  <c r="P387" i="2"/>
  <c r="N387" i="2"/>
  <c r="L387" i="2"/>
  <c r="K387" i="2"/>
  <c r="K389" i="2" s="1"/>
  <c r="J387" i="2"/>
  <c r="J389" i="2" s="1"/>
  <c r="I387" i="2"/>
  <c r="H387" i="2"/>
  <c r="T385" i="2"/>
  <c r="G385" i="2"/>
  <c r="M385" i="2" s="1"/>
  <c r="U385" i="2" s="1"/>
  <c r="W385" i="2" s="1"/>
  <c r="S383" i="2"/>
  <c r="G383" i="2"/>
  <c r="G381" i="2"/>
  <c r="G379" i="2"/>
  <c r="R379" i="2" s="1"/>
  <c r="R377" i="2"/>
  <c r="M377" i="2"/>
  <c r="G377" i="2"/>
  <c r="G387" i="2" s="1"/>
  <c r="V372" i="2"/>
  <c r="V389" i="2" s="1"/>
  <c r="S372" i="2"/>
  <c r="Q372" i="2"/>
  <c r="P372" i="2"/>
  <c r="N372" i="2"/>
  <c r="M372" i="2"/>
  <c r="L372" i="2"/>
  <c r="K372" i="2"/>
  <c r="J372" i="2"/>
  <c r="I372" i="2"/>
  <c r="H372" i="2"/>
  <c r="G372" i="2"/>
  <c r="U370" i="2"/>
  <c r="W370" i="2" s="1"/>
  <c r="T370" i="2"/>
  <c r="M370" i="2"/>
  <c r="G370" i="2"/>
  <c r="R368" i="2"/>
  <c r="R372" i="2" s="1"/>
  <c r="O368" i="2"/>
  <c r="G368" i="2"/>
  <c r="M368" i="2" s="1"/>
  <c r="X366" i="2"/>
  <c r="V366" i="2"/>
  <c r="S366" i="2"/>
  <c r="Q366" i="2"/>
  <c r="P366" i="2"/>
  <c r="N366" i="2"/>
  <c r="L366" i="2"/>
  <c r="K366" i="2"/>
  <c r="J366" i="2"/>
  <c r="I366" i="2"/>
  <c r="H366" i="2"/>
  <c r="R364" i="2"/>
  <c r="T364" i="2" s="1"/>
  <c r="U364" i="2" s="1"/>
  <c r="W364" i="2" s="1"/>
  <c r="O364" i="2"/>
  <c r="M364" i="2"/>
  <c r="G364" i="2"/>
  <c r="R362" i="2"/>
  <c r="O362" i="2"/>
  <c r="T362" i="2" s="1"/>
  <c r="G362" i="2"/>
  <c r="M362" i="2" s="1"/>
  <c r="T360" i="2"/>
  <c r="G360" i="2"/>
  <c r="M360" i="2" s="1"/>
  <c r="U360" i="2" s="1"/>
  <c r="W360" i="2" s="1"/>
  <c r="W358" i="2"/>
  <c r="M358" i="2"/>
  <c r="G358" i="2"/>
  <c r="O358" i="2" s="1"/>
  <c r="T358" i="2" s="1"/>
  <c r="U358" i="2" s="1"/>
  <c r="T356" i="2"/>
  <c r="U356" i="2" s="1"/>
  <c r="W356" i="2" s="1"/>
  <c r="O356" i="2"/>
  <c r="M356" i="2"/>
  <c r="G356" i="2"/>
  <c r="S354" i="2"/>
  <c r="R354" i="2"/>
  <c r="T354" i="2" s="1"/>
  <c r="G354" i="2"/>
  <c r="M354" i="2" s="1"/>
  <c r="S352" i="2"/>
  <c r="R352" i="2"/>
  <c r="T352" i="2" s="1"/>
  <c r="M352" i="2"/>
  <c r="G352" i="2"/>
  <c r="S350" i="2"/>
  <c r="R350" i="2"/>
  <c r="O350" i="2"/>
  <c r="M350" i="2"/>
  <c r="G350" i="2"/>
  <c r="T348" i="2"/>
  <c r="G348" i="2"/>
  <c r="G366" i="2" s="1"/>
  <c r="X346" i="2"/>
  <c r="V346" i="2"/>
  <c r="S346" i="2"/>
  <c r="R346" i="2"/>
  <c r="Q346" i="2"/>
  <c r="P346" i="2"/>
  <c r="P389" i="2" s="1"/>
  <c r="O346" i="2"/>
  <c r="N346" i="2"/>
  <c r="M346" i="2"/>
  <c r="L346" i="2"/>
  <c r="K346" i="2"/>
  <c r="J346" i="2"/>
  <c r="I346" i="2"/>
  <c r="H346" i="2"/>
  <c r="H389" i="2" s="1"/>
  <c r="G346" i="2"/>
  <c r="U344" i="2"/>
  <c r="U346" i="2" s="1"/>
  <c r="T344" i="2"/>
  <c r="T346" i="2" s="1"/>
  <c r="M344" i="2"/>
  <c r="G344" i="2"/>
  <c r="V339" i="2"/>
  <c r="Q339" i="2"/>
  <c r="P339" i="2"/>
  <c r="O339" i="2"/>
  <c r="N339" i="2"/>
  <c r="L339" i="2"/>
  <c r="K339" i="2"/>
  <c r="J339" i="2"/>
  <c r="I339" i="2"/>
  <c r="H339" i="2"/>
  <c r="U337" i="2"/>
  <c r="W337" i="2" s="1"/>
  <c r="S337" i="2"/>
  <c r="T337" i="2" s="1"/>
  <c r="G337" i="2"/>
  <c r="M337" i="2" s="1"/>
  <c r="S335" i="2"/>
  <c r="O335" i="2"/>
  <c r="G335" i="2"/>
  <c r="M335" i="2" s="1"/>
  <c r="S333" i="2"/>
  <c r="O333" i="2"/>
  <c r="G333" i="2"/>
  <c r="M333" i="2" s="1"/>
  <c r="S331" i="2"/>
  <c r="O331" i="2"/>
  <c r="G331" i="2"/>
  <c r="M331" i="2" s="1"/>
  <c r="S329" i="2"/>
  <c r="O329" i="2"/>
  <c r="G329" i="2"/>
  <c r="M329" i="2" s="1"/>
  <c r="T327" i="2"/>
  <c r="M327" i="2"/>
  <c r="U327" i="2" s="1"/>
  <c r="W327" i="2" s="1"/>
  <c r="G327" i="2"/>
  <c r="T325" i="2"/>
  <c r="G325" i="2"/>
  <c r="M325" i="2" s="1"/>
  <c r="U325" i="2" s="1"/>
  <c r="W325" i="2" s="1"/>
  <c r="E317" i="2"/>
  <c r="V315" i="2"/>
  <c r="R315" i="2"/>
  <c r="Q315" i="2"/>
  <c r="P315" i="2"/>
  <c r="N315" i="2"/>
  <c r="L315" i="2"/>
  <c r="K315" i="2"/>
  <c r="J315" i="2"/>
  <c r="J317" i="2" s="1"/>
  <c r="I315" i="2"/>
  <c r="H315" i="2"/>
  <c r="T313" i="2"/>
  <c r="G313" i="2"/>
  <c r="M313" i="2" s="1"/>
  <c r="U313" i="2" s="1"/>
  <c r="W313" i="2" s="1"/>
  <c r="R311" i="2"/>
  <c r="M311" i="2"/>
  <c r="G311" i="2"/>
  <c r="O311" i="2" s="1"/>
  <c r="T311" i="2" s="1"/>
  <c r="U311" i="2" s="1"/>
  <c r="W311" i="2" s="1"/>
  <c r="S309" i="2"/>
  <c r="R309" i="2"/>
  <c r="M309" i="2"/>
  <c r="G309" i="2"/>
  <c r="O309" i="2" s="1"/>
  <c r="T309" i="2" s="1"/>
  <c r="U309" i="2" s="1"/>
  <c r="W309" i="2" s="1"/>
  <c r="U307" i="2"/>
  <c r="W307" i="2" s="1"/>
  <c r="T307" i="2"/>
  <c r="S307" i="2"/>
  <c r="S315" i="2" s="1"/>
  <c r="R307" i="2"/>
  <c r="M307" i="2"/>
  <c r="G307" i="2"/>
  <c r="O307" i="2" s="1"/>
  <c r="T305" i="2"/>
  <c r="T315" i="2" s="1"/>
  <c r="G305" i="2"/>
  <c r="G315" i="2" s="1"/>
  <c r="V300" i="2"/>
  <c r="S300" i="2"/>
  <c r="Q300" i="2"/>
  <c r="P300" i="2"/>
  <c r="N300" i="2"/>
  <c r="L300" i="2"/>
  <c r="L317" i="2" s="1"/>
  <c r="K300" i="2"/>
  <c r="J300" i="2"/>
  <c r="I300" i="2"/>
  <c r="H300" i="2"/>
  <c r="R298" i="2"/>
  <c r="O298" i="2"/>
  <c r="T298" i="2" s="1"/>
  <c r="G298" i="2"/>
  <c r="M298" i="2" s="1"/>
  <c r="S296" i="2"/>
  <c r="R296" i="2"/>
  <c r="M296" i="2"/>
  <c r="G296" i="2"/>
  <c r="S294" i="2"/>
  <c r="R294" i="2"/>
  <c r="O294" i="2"/>
  <c r="T294" i="2" s="1"/>
  <c r="M294" i="2"/>
  <c r="G294" i="2"/>
  <c r="G292" i="2"/>
  <c r="V289" i="2"/>
  <c r="S289" i="2"/>
  <c r="Q289" i="2"/>
  <c r="P289" i="2"/>
  <c r="O289" i="2"/>
  <c r="N289" i="2"/>
  <c r="L289" i="2"/>
  <c r="K289" i="2"/>
  <c r="J289" i="2"/>
  <c r="I289" i="2"/>
  <c r="H289" i="2"/>
  <c r="G289" i="2"/>
  <c r="U287" i="2"/>
  <c r="T287" i="2"/>
  <c r="M287" i="2"/>
  <c r="G287" i="2"/>
  <c r="O285" i="2"/>
  <c r="G285" i="2"/>
  <c r="M285" i="2" s="1"/>
  <c r="M289" i="2" s="1"/>
  <c r="S283" i="2"/>
  <c r="Q283" i="2"/>
  <c r="P283" i="2"/>
  <c r="N283" i="2"/>
  <c r="N317" i="2" s="1"/>
  <c r="L283" i="2"/>
  <c r="K283" i="2"/>
  <c r="J283" i="2"/>
  <c r="I283" i="2"/>
  <c r="H283" i="2"/>
  <c r="O281" i="2"/>
  <c r="O283" i="2" s="1"/>
  <c r="G281" i="2"/>
  <c r="M281" i="2" s="1"/>
  <c r="U279" i="2"/>
  <c r="W279" i="2" s="1"/>
  <c r="T279" i="2"/>
  <c r="M279" i="2"/>
  <c r="G279" i="2"/>
  <c r="T277" i="2"/>
  <c r="G277" i="2"/>
  <c r="V275" i="2"/>
  <c r="S275" i="2"/>
  <c r="Q275" i="2"/>
  <c r="P275" i="2"/>
  <c r="N275" i="2"/>
  <c r="L275" i="2"/>
  <c r="K275" i="2"/>
  <c r="J275" i="2"/>
  <c r="I275" i="2"/>
  <c r="H275" i="2"/>
  <c r="G275" i="2"/>
  <c r="M273" i="2"/>
  <c r="G273" i="2"/>
  <c r="Q268" i="2"/>
  <c r="P268" i="2"/>
  <c r="N268" i="2"/>
  <c r="L268" i="2"/>
  <c r="K268" i="2"/>
  <c r="J268" i="2"/>
  <c r="I268" i="2"/>
  <c r="H268" i="2"/>
  <c r="T266" i="2"/>
  <c r="G266" i="2"/>
  <c r="S264" i="2"/>
  <c r="S268" i="2" s="1"/>
  <c r="G264" i="2"/>
  <c r="W262" i="2"/>
  <c r="U262" i="2"/>
  <c r="T262" i="2"/>
  <c r="M262" i="2"/>
  <c r="G262" i="2"/>
  <c r="V259" i="2"/>
  <c r="S259" i="2"/>
  <c r="Q259" i="2"/>
  <c r="P259" i="2"/>
  <c r="N259" i="2"/>
  <c r="L259" i="2"/>
  <c r="K259" i="2"/>
  <c r="J259" i="2"/>
  <c r="I259" i="2"/>
  <c r="H259" i="2"/>
  <c r="T257" i="2"/>
  <c r="M257" i="2"/>
  <c r="U257" i="2" s="1"/>
  <c r="W257" i="2" s="1"/>
  <c r="G257" i="2"/>
  <c r="O255" i="2"/>
  <c r="T255" i="2" s="1"/>
  <c r="M255" i="2"/>
  <c r="U255" i="2" s="1"/>
  <c r="W255" i="2" s="1"/>
  <c r="G255" i="2"/>
  <c r="R255" i="2" s="1"/>
  <c r="R253" i="2"/>
  <c r="G253" i="2"/>
  <c r="V251" i="2"/>
  <c r="Q251" i="2"/>
  <c r="P251" i="2"/>
  <c r="N251" i="2"/>
  <c r="L251" i="2"/>
  <c r="K251" i="2"/>
  <c r="J251" i="2"/>
  <c r="I251" i="2"/>
  <c r="H251" i="2"/>
  <c r="M249" i="2"/>
  <c r="G249" i="2"/>
  <c r="O247" i="2"/>
  <c r="G247" i="2"/>
  <c r="S245" i="2"/>
  <c r="S251" i="2" s="1"/>
  <c r="O245" i="2"/>
  <c r="G245" i="2"/>
  <c r="U243" i="2"/>
  <c r="W243" i="2" s="1"/>
  <c r="S243" i="2"/>
  <c r="T243" i="2" s="1"/>
  <c r="G243" i="2"/>
  <c r="M243" i="2" s="1"/>
  <c r="T241" i="2"/>
  <c r="M241" i="2"/>
  <c r="G241" i="2"/>
  <c r="V231" i="2"/>
  <c r="S231" i="2"/>
  <c r="S233" i="2" s="1"/>
  <c r="Q231" i="2"/>
  <c r="P231" i="2"/>
  <c r="N231" i="2"/>
  <c r="L231" i="2"/>
  <c r="L233" i="2" s="1"/>
  <c r="K231" i="2"/>
  <c r="J231" i="2"/>
  <c r="J233" i="2" s="1"/>
  <c r="I231" i="2"/>
  <c r="I233" i="2" s="1"/>
  <c r="H231" i="2"/>
  <c r="H233" i="2" s="1"/>
  <c r="O229" i="2"/>
  <c r="M229" i="2"/>
  <c r="G229" i="2"/>
  <c r="R229" i="2" s="1"/>
  <c r="U227" i="2"/>
  <c r="W227" i="2" s="1"/>
  <c r="T227" i="2"/>
  <c r="M227" i="2"/>
  <c r="G227" i="2"/>
  <c r="U225" i="2"/>
  <c r="W225" i="2" s="1"/>
  <c r="T225" i="2"/>
  <c r="G225" i="2"/>
  <c r="M225" i="2" s="1"/>
  <c r="R223" i="2"/>
  <c r="T223" i="2" s="1"/>
  <c r="M223" i="2"/>
  <c r="G223" i="2"/>
  <c r="U221" i="2"/>
  <c r="T221" i="2"/>
  <c r="M221" i="2"/>
  <c r="M231" i="2" s="1"/>
  <c r="M233" i="2" s="1"/>
  <c r="G221" i="2"/>
  <c r="G231" i="2" s="1"/>
  <c r="G233" i="2" s="1"/>
  <c r="V216" i="2"/>
  <c r="S216" i="2"/>
  <c r="R216" i="2"/>
  <c r="Q216" i="2"/>
  <c r="Q233" i="2" s="1"/>
  <c r="P216" i="2"/>
  <c r="O216" i="2"/>
  <c r="N216" i="2"/>
  <c r="L216" i="2"/>
  <c r="K216" i="2"/>
  <c r="K233" i="2" s="1"/>
  <c r="J216" i="2"/>
  <c r="I216" i="2"/>
  <c r="H216" i="2"/>
  <c r="G216" i="2"/>
  <c r="W214" i="2"/>
  <c r="T214" i="2"/>
  <c r="M214" i="2"/>
  <c r="U214" i="2" s="1"/>
  <c r="G214" i="2"/>
  <c r="T212" i="2"/>
  <c r="M212" i="2"/>
  <c r="U212" i="2" s="1"/>
  <c r="W212" i="2" s="1"/>
  <c r="G212" i="2"/>
  <c r="U210" i="2"/>
  <c r="W210" i="2" s="1"/>
  <c r="T210" i="2"/>
  <c r="M210" i="2"/>
  <c r="G210" i="2"/>
  <c r="T208" i="2"/>
  <c r="T216" i="2" s="1"/>
  <c r="G208" i="2"/>
  <c r="M208" i="2" s="1"/>
  <c r="M216" i="2" s="1"/>
  <c r="V202" i="2"/>
  <c r="S202" i="2"/>
  <c r="R202" i="2"/>
  <c r="Q202" i="2"/>
  <c r="P202" i="2"/>
  <c r="O202" i="2"/>
  <c r="N202" i="2"/>
  <c r="L202" i="2"/>
  <c r="L204" i="2" s="1"/>
  <c r="K202" i="2"/>
  <c r="J202" i="2"/>
  <c r="I202" i="2"/>
  <c r="H202" i="2"/>
  <c r="T200" i="2"/>
  <c r="M200" i="2"/>
  <c r="G200" i="2"/>
  <c r="G202" i="2" s="1"/>
  <c r="V195" i="2"/>
  <c r="P195" i="2"/>
  <c r="N195" i="2"/>
  <c r="L195" i="2"/>
  <c r="K195" i="2"/>
  <c r="J195" i="2"/>
  <c r="I195" i="2"/>
  <c r="H195" i="2"/>
  <c r="S193" i="2"/>
  <c r="S195" i="2" s="1"/>
  <c r="R193" i="2"/>
  <c r="R195" i="2" s="1"/>
  <c r="Q193" i="2"/>
  <c r="M193" i="2"/>
  <c r="G193" i="2"/>
  <c r="M191" i="2"/>
  <c r="G191" i="2"/>
  <c r="O191" i="2" s="1"/>
  <c r="T189" i="2"/>
  <c r="G189" i="2"/>
  <c r="V185" i="2"/>
  <c r="S185" i="2"/>
  <c r="R185" i="2"/>
  <c r="Q185" i="2"/>
  <c r="P185" i="2"/>
  <c r="N185" i="2"/>
  <c r="M185" i="2"/>
  <c r="L185" i="2"/>
  <c r="K185" i="2"/>
  <c r="J185" i="2"/>
  <c r="I185" i="2"/>
  <c r="H185" i="2"/>
  <c r="M183" i="2"/>
  <c r="G183" i="2"/>
  <c r="O183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T181" i="2" s="1"/>
  <c r="G179" i="2"/>
  <c r="M179" i="2" s="1"/>
  <c r="U179" i="2" s="1"/>
  <c r="W179" i="2" s="1"/>
  <c r="T177" i="2"/>
  <c r="G177" i="2"/>
  <c r="V174" i="2"/>
  <c r="Q174" i="2"/>
  <c r="P174" i="2"/>
  <c r="N174" i="2"/>
  <c r="L174" i="2"/>
  <c r="K174" i="2"/>
  <c r="J174" i="2"/>
  <c r="I174" i="2"/>
  <c r="H174" i="2"/>
  <c r="G172" i="2"/>
  <c r="R170" i="2"/>
  <c r="O170" i="2"/>
  <c r="M170" i="2"/>
  <c r="G170" i="2"/>
  <c r="M168" i="2"/>
  <c r="G168" i="2"/>
  <c r="R168" i="2" s="1"/>
  <c r="T168" i="2" s="1"/>
  <c r="U168" i="2" s="1"/>
  <c r="W168" i="2" s="1"/>
  <c r="S166" i="2"/>
  <c r="S174" i="2" s="1"/>
  <c r="R166" i="2"/>
  <c r="M166" i="2"/>
  <c r="G166" i="2"/>
  <c r="O166" i="2" s="1"/>
  <c r="T166" i="2" s="1"/>
  <c r="T164" i="2"/>
  <c r="M164" i="2"/>
  <c r="U164" i="2" s="1"/>
  <c r="W164" i="2" s="1"/>
  <c r="G164" i="2"/>
  <c r="U162" i="2"/>
  <c r="W162" i="2" s="1"/>
  <c r="T162" i="2"/>
  <c r="M162" i="2"/>
  <c r="G162" i="2"/>
  <c r="W160" i="2"/>
  <c r="V160" i="2"/>
  <c r="U160" i="2"/>
  <c r="T160" i="2"/>
  <c r="M160" i="2"/>
  <c r="G160" i="2"/>
  <c r="T158" i="2"/>
  <c r="G158" i="2"/>
  <c r="G174" i="2" s="1"/>
  <c r="V153" i="2"/>
  <c r="Q153" i="2"/>
  <c r="P153" i="2"/>
  <c r="N153" i="2"/>
  <c r="L153" i="2"/>
  <c r="K153" i="2"/>
  <c r="J153" i="2"/>
  <c r="I153" i="2"/>
  <c r="H153" i="2"/>
  <c r="G151" i="2"/>
  <c r="R151" i="2" s="1"/>
  <c r="T151" i="2" s="1"/>
  <c r="S149" i="2"/>
  <c r="G149" i="2"/>
  <c r="R146" i="2"/>
  <c r="O146" i="2"/>
  <c r="T146" i="2" s="1"/>
  <c r="U146" i="2" s="1"/>
  <c r="W146" i="2" s="1"/>
  <c r="M146" i="2"/>
  <c r="G146" i="2"/>
  <c r="T144" i="2"/>
  <c r="U144" i="2" s="1"/>
  <c r="W144" i="2" s="1"/>
  <c r="S144" i="2"/>
  <c r="M144" i="2"/>
  <c r="G144" i="2"/>
  <c r="T142" i="2"/>
  <c r="S142" i="2"/>
  <c r="M142" i="2"/>
  <c r="U142" i="2" s="1"/>
  <c r="W142" i="2" s="1"/>
  <c r="G142" i="2"/>
  <c r="S140" i="2"/>
  <c r="G140" i="2"/>
  <c r="R140" i="2" s="1"/>
  <c r="T140" i="2" s="1"/>
  <c r="S138" i="2"/>
  <c r="O138" i="2"/>
  <c r="T138" i="2" s="1"/>
  <c r="M138" i="2"/>
  <c r="U138" i="2" s="1"/>
  <c r="W138" i="2" s="1"/>
  <c r="G138" i="2"/>
  <c r="R138" i="2" s="1"/>
  <c r="S136" i="2"/>
  <c r="M136" i="2"/>
  <c r="U136" i="2" s="1"/>
  <c r="W136" i="2" s="1"/>
  <c r="G136" i="2"/>
  <c r="O136" i="2" s="1"/>
  <c r="T136" i="2" s="1"/>
  <c r="M134" i="2"/>
  <c r="G134" i="2"/>
  <c r="W132" i="2"/>
  <c r="S132" i="2"/>
  <c r="R132" i="2"/>
  <c r="O132" i="2"/>
  <c r="T132" i="2" s="1"/>
  <c r="M132" i="2"/>
  <c r="U132" i="2" s="1"/>
  <c r="G132" i="2"/>
  <c r="S130" i="2"/>
  <c r="R130" i="2"/>
  <c r="O130" i="2"/>
  <c r="M130" i="2"/>
  <c r="S128" i="2"/>
  <c r="S153" i="2" s="1"/>
  <c r="M128" i="2"/>
  <c r="G128" i="2"/>
  <c r="R128" i="2" s="1"/>
  <c r="M126" i="2"/>
  <c r="G126" i="2"/>
  <c r="T124" i="2"/>
  <c r="G124" i="2"/>
  <c r="V122" i="2"/>
  <c r="Q122" i="2"/>
  <c r="N122" i="2"/>
  <c r="L122" i="2"/>
  <c r="K122" i="2"/>
  <c r="K204" i="2" s="1"/>
  <c r="J122" i="2"/>
  <c r="I122" i="2"/>
  <c r="H122" i="2"/>
  <c r="R120" i="2"/>
  <c r="R122" i="2" s="1"/>
  <c r="Q120" i="2"/>
  <c r="O120" i="2"/>
  <c r="O122" i="2" s="1"/>
  <c r="G120" i="2"/>
  <c r="M120" i="2" s="1"/>
  <c r="S118" i="2"/>
  <c r="O118" i="2"/>
  <c r="T118" i="2" s="1"/>
  <c r="G118" i="2"/>
  <c r="R118" i="2" s="1"/>
  <c r="T113" i="2"/>
  <c r="S113" i="2"/>
  <c r="O113" i="2"/>
  <c r="G113" i="2"/>
  <c r="R113" i="2" s="1"/>
  <c r="S111" i="2"/>
  <c r="O111" i="2"/>
  <c r="G111" i="2"/>
  <c r="R111" i="2" s="1"/>
  <c r="T111" i="2" s="1"/>
  <c r="T109" i="2"/>
  <c r="S109" i="2"/>
  <c r="O109" i="2"/>
  <c r="G109" i="2"/>
  <c r="R109" i="2" s="1"/>
  <c r="T107" i="2"/>
  <c r="M107" i="2"/>
  <c r="U107" i="2" s="1"/>
  <c r="W107" i="2" s="1"/>
  <c r="G107" i="2"/>
  <c r="S105" i="2"/>
  <c r="R105" i="2"/>
  <c r="Q105" i="2"/>
  <c r="P105" i="2"/>
  <c r="O105" i="2"/>
  <c r="N105" i="2"/>
  <c r="L105" i="2"/>
  <c r="K105" i="2"/>
  <c r="J105" i="2"/>
  <c r="I105" i="2"/>
  <c r="H105" i="2"/>
  <c r="T103" i="2"/>
  <c r="G103" i="2"/>
  <c r="G105" i="2" s="1"/>
  <c r="T101" i="2"/>
  <c r="G101" i="2"/>
  <c r="M101" i="2" s="1"/>
  <c r="U101" i="2" s="1"/>
  <c r="W101" i="2" s="1"/>
  <c r="V99" i="2"/>
  <c r="V105" i="2" s="1"/>
  <c r="T99" i="2"/>
  <c r="G99" i="2"/>
  <c r="M99" i="2" s="1"/>
  <c r="U99" i="2" s="1"/>
  <c r="W99" i="2" s="1"/>
  <c r="T97" i="2"/>
  <c r="G97" i="2"/>
  <c r="M97" i="2" s="1"/>
  <c r="R95" i="2"/>
  <c r="Q95" i="2"/>
  <c r="P95" i="2"/>
  <c r="O95" i="2"/>
  <c r="N95" i="2"/>
  <c r="L95" i="2"/>
  <c r="K95" i="2"/>
  <c r="J95" i="2"/>
  <c r="I95" i="2"/>
  <c r="H95" i="2"/>
  <c r="G95" i="2"/>
  <c r="S93" i="2"/>
  <c r="G93" i="2"/>
  <c r="X90" i="2"/>
  <c r="V90" i="2"/>
  <c r="Q90" i="2"/>
  <c r="P90" i="2"/>
  <c r="N90" i="2"/>
  <c r="M90" i="2"/>
  <c r="L90" i="2"/>
  <c r="K90" i="2"/>
  <c r="J90" i="2"/>
  <c r="I90" i="2"/>
  <c r="H90" i="2"/>
  <c r="G90" i="2"/>
  <c r="S88" i="2"/>
  <c r="S90" i="2" s="1"/>
  <c r="M88" i="2"/>
  <c r="G88" i="2"/>
  <c r="R88" i="2" s="1"/>
  <c r="R90" i="2" s="1"/>
  <c r="V82" i="2"/>
  <c r="R82" i="2"/>
  <c r="Q82" i="2"/>
  <c r="P82" i="2"/>
  <c r="N82" i="2"/>
  <c r="L82" i="2"/>
  <c r="K82" i="2"/>
  <c r="J82" i="2"/>
  <c r="I82" i="2"/>
  <c r="H82" i="2"/>
  <c r="M80" i="2"/>
  <c r="G80" i="2"/>
  <c r="R80" i="2" s="1"/>
  <c r="S78" i="2"/>
  <c r="G78" i="2"/>
  <c r="M78" i="2" s="1"/>
  <c r="U76" i="2"/>
  <c r="W76" i="2" s="1"/>
  <c r="T76" i="2"/>
  <c r="M76" i="2"/>
  <c r="G76" i="2"/>
  <c r="T74" i="2"/>
  <c r="M74" i="2"/>
  <c r="G74" i="2"/>
  <c r="V72" i="2"/>
  <c r="T72" i="2"/>
  <c r="S72" i="2"/>
  <c r="R72" i="2"/>
  <c r="Q72" i="2"/>
  <c r="P72" i="2"/>
  <c r="O72" i="2"/>
  <c r="N72" i="2"/>
  <c r="L72" i="2"/>
  <c r="K72" i="2"/>
  <c r="J72" i="2"/>
  <c r="I72" i="2"/>
  <c r="H72" i="2"/>
  <c r="T70" i="2"/>
  <c r="G70" i="2"/>
  <c r="V68" i="2"/>
  <c r="S68" i="2"/>
  <c r="P68" i="2"/>
  <c r="N68" i="2"/>
  <c r="L68" i="2"/>
  <c r="K68" i="2"/>
  <c r="J68" i="2"/>
  <c r="I68" i="2"/>
  <c r="H68" i="2"/>
  <c r="S66" i="2"/>
  <c r="Q66" i="2"/>
  <c r="Q68" i="2" s="1"/>
  <c r="G66" i="2"/>
  <c r="G68" i="2" s="1"/>
  <c r="T64" i="2"/>
  <c r="S64" i="2"/>
  <c r="G64" i="2"/>
  <c r="M64" i="2" s="1"/>
  <c r="U64" i="2" s="1"/>
  <c r="W64" i="2" s="1"/>
  <c r="M62" i="2"/>
  <c r="G62" i="2"/>
  <c r="R62" i="2" s="1"/>
  <c r="U60" i="2"/>
  <c r="T60" i="2"/>
  <c r="M60" i="2"/>
  <c r="G60" i="2"/>
  <c r="V55" i="2"/>
  <c r="R55" i="2"/>
  <c r="Q55" i="2"/>
  <c r="P55" i="2"/>
  <c r="N55" i="2"/>
  <c r="L55" i="2"/>
  <c r="K55" i="2"/>
  <c r="J55" i="2"/>
  <c r="I55" i="2"/>
  <c r="H55" i="2"/>
  <c r="S53" i="2"/>
  <c r="T53" i="2" s="1"/>
  <c r="G53" i="2"/>
  <c r="G55" i="2" s="1"/>
  <c r="S51" i="2"/>
  <c r="S55" i="2" s="1"/>
  <c r="R51" i="2"/>
  <c r="M51" i="2"/>
  <c r="U51" i="2" s="1"/>
  <c r="W51" i="2" s="1"/>
  <c r="G51" i="2"/>
  <c r="O51" i="2" s="1"/>
  <c r="T51" i="2" s="1"/>
  <c r="R49" i="2"/>
  <c r="O49" i="2"/>
  <c r="T49" i="2" s="1"/>
  <c r="M49" i="2"/>
  <c r="G49" i="2"/>
  <c r="Q46" i="2"/>
  <c r="P46" i="2"/>
  <c r="N46" i="2"/>
  <c r="L46" i="2"/>
  <c r="K46" i="2"/>
  <c r="J46" i="2"/>
  <c r="I46" i="2"/>
  <c r="H46" i="2"/>
  <c r="G46" i="2"/>
  <c r="T44" i="2"/>
  <c r="G44" i="2"/>
  <c r="M44" i="2" s="1"/>
  <c r="U44" i="2" s="1"/>
  <c r="W44" i="2" s="1"/>
  <c r="T42" i="2"/>
  <c r="G42" i="2"/>
  <c r="M42" i="2" s="1"/>
  <c r="U42" i="2" s="1"/>
  <c r="W42" i="2" s="1"/>
  <c r="R40" i="2"/>
  <c r="M40" i="2"/>
  <c r="U40" i="2" s="1"/>
  <c r="W40" i="2" s="1"/>
  <c r="G40" i="2"/>
  <c r="O40" i="2" s="1"/>
  <c r="T40" i="2" s="1"/>
  <c r="S38" i="2"/>
  <c r="S46" i="2" s="1"/>
  <c r="R38" i="2"/>
  <c r="R46" i="2" s="1"/>
  <c r="M38" i="2"/>
  <c r="G38" i="2"/>
  <c r="O38" i="2" s="1"/>
  <c r="V36" i="2"/>
  <c r="T36" i="2"/>
  <c r="M36" i="2"/>
  <c r="U36" i="2" s="1"/>
  <c r="W36" i="2" s="1"/>
  <c r="G36" i="2"/>
  <c r="T34" i="2"/>
  <c r="G34" i="2"/>
  <c r="M34" i="2" s="1"/>
  <c r="S29" i="2"/>
  <c r="R29" i="2"/>
  <c r="Q29" i="2"/>
  <c r="P29" i="2"/>
  <c r="O29" i="2"/>
  <c r="N29" i="2"/>
  <c r="L29" i="2"/>
  <c r="K29" i="2"/>
  <c r="J29" i="2"/>
  <c r="I29" i="2"/>
  <c r="H29" i="2"/>
  <c r="U27" i="2"/>
  <c r="W27" i="2" s="1"/>
  <c r="T27" i="2"/>
  <c r="M27" i="2"/>
  <c r="G27" i="2"/>
  <c r="T25" i="2"/>
  <c r="G25" i="2"/>
  <c r="M25" i="2" s="1"/>
  <c r="U25" i="2" s="1"/>
  <c r="W25" i="2" s="1"/>
  <c r="T21" i="2"/>
  <c r="G21" i="2"/>
  <c r="M21" i="2" s="1"/>
  <c r="U21" i="2" s="1"/>
  <c r="W21" i="2" s="1"/>
  <c r="T19" i="2"/>
  <c r="G19" i="2"/>
  <c r="M19" i="2" s="1"/>
  <c r="U19" i="2" s="1"/>
  <c r="W19" i="2" s="1"/>
  <c r="T17" i="2"/>
  <c r="M17" i="2"/>
  <c r="U17" i="2" s="1"/>
  <c r="W17" i="2" s="1"/>
  <c r="G17" i="2"/>
  <c r="T15" i="2"/>
  <c r="M15" i="2"/>
  <c r="U15" i="2" s="1"/>
  <c r="W15" i="2" s="1"/>
  <c r="G15" i="2"/>
  <c r="T13" i="2"/>
  <c r="G13" i="2"/>
  <c r="V13" i="2" s="1"/>
  <c r="T11" i="2"/>
  <c r="M11" i="2"/>
  <c r="U11" i="2" s="1"/>
  <c r="W11" i="2" s="1"/>
  <c r="G11" i="2"/>
  <c r="T9" i="2"/>
  <c r="M9" i="2"/>
  <c r="U9" i="2" s="1"/>
  <c r="W9" i="2" s="1"/>
  <c r="G9" i="2"/>
  <c r="T7" i="2"/>
  <c r="G7" i="2"/>
  <c r="V7" i="2" s="1"/>
  <c r="T5" i="2"/>
  <c r="T29" i="2" s="1"/>
  <c r="G5" i="2"/>
  <c r="V5" i="2" s="1"/>
  <c r="U64" i="8" l="1"/>
  <c r="W64" i="8" s="1"/>
  <c r="U21" i="8"/>
  <c r="W21" i="8" s="1"/>
  <c r="U29" i="8"/>
  <c r="W29" i="8" s="1"/>
  <c r="U37" i="8"/>
  <c r="W37" i="8" s="1"/>
  <c r="U76" i="8"/>
  <c r="W76" i="8" s="1"/>
  <c r="U107" i="8"/>
  <c r="W107" i="8" s="1"/>
  <c r="U132" i="8"/>
  <c r="W132" i="8" s="1"/>
  <c r="U140" i="8"/>
  <c r="W140" i="8" s="1"/>
  <c r="O101" i="8"/>
  <c r="T101" i="8" s="1"/>
  <c r="U101" i="8"/>
  <c r="W101" i="8" s="1"/>
  <c r="U115" i="8"/>
  <c r="W115" i="8" s="1"/>
  <c r="U123" i="8"/>
  <c r="W123" i="8" s="1"/>
  <c r="R153" i="8"/>
  <c r="G153" i="8"/>
  <c r="U11" i="8"/>
  <c r="W11" i="8" s="1"/>
  <c r="T11" i="8"/>
  <c r="U25" i="8"/>
  <c r="W25" i="8" s="1"/>
  <c r="U33" i="8"/>
  <c r="W33" i="8" s="1"/>
  <c r="U56" i="8"/>
  <c r="W56" i="8" s="1"/>
  <c r="T5" i="8"/>
  <c r="T41" i="8" s="1"/>
  <c r="O41" i="8"/>
  <c r="U119" i="8"/>
  <c r="W119" i="8" s="1"/>
  <c r="M9" i="8"/>
  <c r="U9" i="8" s="1"/>
  <c r="W9" i="8" s="1"/>
  <c r="M19" i="8"/>
  <c r="U19" i="8" s="1"/>
  <c r="W19" i="8" s="1"/>
  <c r="M27" i="8"/>
  <c r="U27" i="8" s="1"/>
  <c r="W27" i="8" s="1"/>
  <c r="M35" i="8"/>
  <c r="U35" i="8" s="1"/>
  <c r="W35" i="8" s="1"/>
  <c r="T87" i="8"/>
  <c r="O99" i="8"/>
  <c r="T99" i="8" s="1"/>
  <c r="U99" i="8" s="1"/>
  <c r="W99" i="8" s="1"/>
  <c r="M121" i="8"/>
  <c r="U121" i="8" s="1"/>
  <c r="W121" i="8" s="1"/>
  <c r="O136" i="8"/>
  <c r="G41" i="8"/>
  <c r="M134" i="8"/>
  <c r="U134" i="8" s="1"/>
  <c r="W134" i="8" s="1"/>
  <c r="M142" i="8"/>
  <c r="U142" i="8" s="1"/>
  <c r="W142" i="8" s="1"/>
  <c r="M82" i="8"/>
  <c r="M5" i="8"/>
  <c r="M23" i="8"/>
  <c r="U23" i="8" s="1"/>
  <c r="W23" i="8" s="1"/>
  <c r="M31" i="8"/>
  <c r="U31" i="8" s="1"/>
  <c r="W31" i="8" s="1"/>
  <c r="M39" i="8"/>
  <c r="U39" i="8" s="1"/>
  <c r="W39" i="8" s="1"/>
  <c r="O46" i="8"/>
  <c r="M89" i="8"/>
  <c r="M117" i="8"/>
  <c r="U117" i="8" s="1"/>
  <c r="W117" i="8" s="1"/>
  <c r="M125" i="8"/>
  <c r="U125" i="8" s="1"/>
  <c r="W125" i="8" s="1"/>
  <c r="O31" i="6"/>
  <c r="T5" i="6"/>
  <c r="T31" i="6" s="1"/>
  <c r="U17" i="6"/>
  <c r="W17" i="6" s="1"/>
  <c r="M7" i="6"/>
  <c r="M15" i="6"/>
  <c r="U15" i="6" s="1"/>
  <c r="W15" i="6" s="1"/>
  <c r="M23" i="6"/>
  <c r="U23" i="6" s="1"/>
  <c r="W23" i="6" s="1"/>
  <c r="O7" i="6"/>
  <c r="T7" i="6" s="1"/>
  <c r="M13" i="6"/>
  <c r="U13" i="6" s="1"/>
  <c r="W13" i="6" s="1"/>
  <c r="M21" i="6"/>
  <c r="U21" i="6" s="1"/>
  <c r="W21" i="6" s="1"/>
  <c r="M11" i="6"/>
  <c r="U11" i="6" s="1"/>
  <c r="W11" i="6" s="1"/>
  <c r="M19" i="6"/>
  <c r="U19" i="6" s="1"/>
  <c r="W19" i="6" s="1"/>
  <c r="M27" i="6"/>
  <c r="U27" i="6" s="1"/>
  <c r="W27" i="6" s="1"/>
  <c r="U25" i="4"/>
  <c r="W25" i="4" s="1"/>
  <c r="U91" i="4"/>
  <c r="W91" i="4" s="1"/>
  <c r="O186" i="4"/>
  <c r="W33" i="4"/>
  <c r="M5" i="4"/>
  <c r="M149" i="4"/>
  <c r="U149" i="4" s="1"/>
  <c r="W149" i="4" s="1"/>
  <c r="T25" i="4"/>
  <c r="T186" i="4" s="1"/>
  <c r="M97" i="4"/>
  <c r="U97" i="4" s="1"/>
  <c r="W97" i="4" s="1"/>
  <c r="T55" i="2"/>
  <c r="U49" i="2"/>
  <c r="T38" i="2"/>
  <c r="U38" i="2" s="1"/>
  <c r="W38" i="2" s="1"/>
  <c r="O46" i="2"/>
  <c r="M46" i="2"/>
  <c r="U34" i="2"/>
  <c r="V29" i="2"/>
  <c r="T46" i="2"/>
  <c r="U78" i="2"/>
  <c r="W78" i="2" s="1"/>
  <c r="S204" i="2"/>
  <c r="T62" i="2"/>
  <c r="U62" i="2" s="1"/>
  <c r="M55" i="2"/>
  <c r="U97" i="2"/>
  <c r="M7" i="2"/>
  <c r="U7" i="2" s="1"/>
  <c r="W7" i="2" s="1"/>
  <c r="M13" i="2"/>
  <c r="U13" i="2" s="1"/>
  <c r="W13" i="2" s="1"/>
  <c r="V34" i="2"/>
  <c r="V46" i="2" s="1"/>
  <c r="M53" i="2"/>
  <c r="U53" i="2" s="1"/>
  <c r="W53" i="2" s="1"/>
  <c r="O80" i="2"/>
  <c r="O88" i="2"/>
  <c r="M103" i="2"/>
  <c r="U103" i="2" s="1"/>
  <c r="W103" i="2" s="1"/>
  <c r="O149" i="2"/>
  <c r="T149" i="2" s="1"/>
  <c r="M149" i="2"/>
  <c r="U149" i="2" s="1"/>
  <c r="W149" i="2" s="1"/>
  <c r="M202" i="2"/>
  <c r="U200" i="2"/>
  <c r="U241" i="2"/>
  <c r="P204" i="2"/>
  <c r="M5" i="2"/>
  <c r="M66" i="2"/>
  <c r="M68" i="2" s="1"/>
  <c r="G82" i="2"/>
  <c r="G153" i="2"/>
  <c r="O128" i="2"/>
  <c r="T128" i="2" s="1"/>
  <c r="U128" i="2" s="1"/>
  <c r="W128" i="2" s="1"/>
  <c r="M158" i="2"/>
  <c r="U166" i="2"/>
  <c r="W166" i="2" s="1"/>
  <c r="T193" i="2"/>
  <c r="U193" i="2" s="1"/>
  <c r="W193" i="2" s="1"/>
  <c r="H204" i="2"/>
  <c r="Q204" i="2"/>
  <c r="R231" i="2"/>
  <c r="R233" i="2" s="1"/>
  <c r="O249" i="2"/>
  <c r="R249" i="2"/>
  <c r="O231" i="2"/>
  <c r="O233" i="2" s="1"/>
  <c r="T229" i="2"/>
  <c r="T231" i="2" s="1"/>
  <c r="T233" i="2" s="1"/>
  <c r="V277" i="2"/>
  <c r="V283" i="2" s="1"/>
  <c r="G283" i="2"/>
  <c r="M277" i="2"/>
  <c r="G29" i="2"/>
  <c r="O66" i="2"/>
  <c r="M82" i="2"/>
  <c r="U74" i="2"/>
  <c r="V93" i="2"/>
  <c r="V95" i="2" s="1"/>
  <c r="V204" i="2" s="1"/>
  <c r="M93" i="2"/>
  <c r="T183" i="2"/>
  <c r="O185" i="2"/>
  <c r="I204" i="2"/>
  <c r="O55" i="2"/>
  <c r="T78" i="2"/>
  <c r="S82" i="2"/>
  <c r="S95" i="2"/>
  <c r="T93" i="2"/>
  <c r="T120" i="2"/>
  <c r="T122" i="2" s="1"/>
  <c r="M140" i="2"/>
  <c r="U140" i="2" s="1"/>
  <c r="W140" i="2" s="1"/>
  <c r="G195" i="2"/>
  <c r="G204" i="2" s="1"/>
  <c r="Q195" i="2"/>
  <c r="J204" i="2"/>
  <c r="R383" i="2"/>
  <c r="O383" i="2"/>
  <c r="T383" i="2" s="1"/>
  <c r="M383" i="2"/>
  <c r="R462" i="2"/>
  <c r="O462" i="2"/>
  <c r="T462" i="2" s="1"/>
  <c r="M462" i="2"/>
  <c r="R66" i="2"/>
  <c r="R68" i="2" s="1"/>
  <c r="S122" i="2"/>
  <c r="R126" i="2"/>
  <c r="R153" i="2" s="1"/>
  <c r="O126" i="2"/>
  <c r="U130" i="2"/>
  <c r="W130" i="2" s="1"/>
  <c r="M151" i="2"/>
  <c r="U151" i="2" s="1"/>
  <c r="W151" i="2" s="1"/>
  <c r="T170" i="2"/>
  <c r="U170" i="2" s="1"/>
  <c r="W170" i="2" s="1"/>
  <c r="U208" i="2"/>
  <c r="U223" i="2"/>
  <c r="W223" i="2" s="1"/>
  <c r="R172" i="2"/>
  <c r="R174" i="2" s="1"/>
  <c r="R204" i="2" s="1"/>
  <c r="O172" i="2"/>
  <c r="T172" i="2" s="1"/>
  <c r="M172" i="2"/>
  <c r="T105" i="2"/>
  <c r="T130" i="2"/>
  <c r="O195" i="2"/>
  <c r="T191" i="2"/>
  <c r="T195" i="2" s="1"/>
  <c r="T245" i="2"/>
  <c r="O251" i="2"/>
  <c r="R264" i="2"/>
  <c r="R268" i="2" s="1"/>
  <c r="O264" i="2"/>
  <c r="M264" i="2"/>
  <c r="G268" i="2"/>
  <c r="G300" i="2"/>
  <c r="G317" i="2" s="1"/>
  <c r="O292" i="2"/>
  <c r="M292" i="2"/>
  <c r="T296" i="2"/>
  <c r="R300" i="2"/>
  <c r="M451" i="2"/>
  <c r="U445" i="2"/>
  <c r="G181" i="2"/>
  <c r="M177" i="2"/>
  <c r="T247" i="2"/>
  <c r="W60" i="2"/>
  <c r="G72" i="2"/>
  <c r="M70" i="2"/>
  <c r="U191" i="2"/>
  <c r="W191" i="2" s="1"/>
  <c r="N204" i="2"/>
  <c r="M631" i="2"/>
  <c r="K317" i="2"/>
  <c r="S434" i="2"/>
  <c r="O451" i="2"/>
  <c r="T445" i="2"/>
  <c r="G185" i="2"/>
  <c r="R273" i="2"/>
  <c r="R275" i="2" s="1"/>
  <c r="O273" i="2"/>
  <c r="U294" i="2"/>
  <c r="W294" i="2" s="1"/>
  <c r="U298" i="2"/>
  <c r="W298" i="2" s="1"/>
  <c r="U354" i="2"/>
  <c r="W354" i="2" s="1"/>
  <c r="N389" i="2"/>
  <c r="L389" i="2"/>
  <c r="L651" i="2" s="1"/>
  <c r="T402" i="2"/>
  <c r="U402" i="2" s="1"/>
  <c r="U410" i="2"/>
  <c r="W410" i="2" s="1"/>
  <c r="T621" i="2"/>
  <c r="U621" i="2" s="1"/>
  <c r="W621" i="2" s="1"/>
  <c r="G122" i="2"/>
  <c r="V233" i="2"/>
  <c r="G259" i="2"/>
  <c r="O253" i="2"/>
  <c r="M275" i="2"/>
  <c r="O315" i="2"/>
  <c r="O366" i="2"/>
  <c r="T350" i="2"/>
  <c r="T366" i="2" s="1"/>
  <c r="U368" i="2"/>
  <c r="U404" i="2"/>
  <c r="W404" i="2" s="1"/>
  <c r="S496" i="2"/>
  <c r="M109" i="2"/>
  <c r="U109" i="2" s="1"/>
  <c r="W109" i="2" s="1"/>
  <c r="M111" i="2"/>
  <c r="U111" i="2" s="1"/>
  <c r="W111" i="2" s="1"/>
  <c r="M113" i="2"/>
  <c r="U113" i="2" s="1"/>
  <c r="W113" i="2" s="1"/>
  <c r="M118" i="2"/>
  <c r="M124" i="2"/>
  <c r="M189" i="2"/>
  <c r="R247" i="2"/>
  <c r="M247" i="2"/>
  <c r="G251" i="2"/>
  <c r="M253" i="2"/>
  <c r="P317" i="2"/>
  <c r="M339" i="2"/>
  <c r="R366" i="2"/>
  <c r="O372" i="2"/>
  <c r="T368" i="2"/>
  <c r="T372" i="2" s="1"/>
  <c r="M418" i="2"/>
  <c r="R418" i="2"/>
  <c r="T418" i="2" s="1"/>
  <c r="T529" i="2"/>
  <c r="N233" i="2"/>
  <c r="R259" i="2"/>
  <c r="M268" i="2"/>
  <c r="V266" i="2"/>
  <c r="V268" i="2" s="1"/>
  <c r="M266" i="2"/>
  <c r="U266" i="2" s="1"/>
  <c r="Q317" i="2"/>
  <c r="S339" i="2"/>
  <c r="S389" i="2" s="1"/>
  <c r="U408" i="2"/>
  <c r="W408" i="2" s="1"/>
  <c r="R455" i="2"/>
  <c r="T453" i="2"/>
  <c r="T455" i="2" s="1"/>
  <c r="R466" i="2"/>
  <c r="O466" i="2"/>
  <c r="U518" i="2"/>
  <c r="W518" i="2" s="1"/>
  <c r="U570" i="2"/>
  <c r="W570" i="2" s="1"/>
  <c r="W221" i="2"/>
  <c r="P233" i="2"/>
  <c r="S317" i="2"/>
  <c r="H317" i="2"/>
  <c r="G434" i="2"/>
  <c r="M427" i="2"/>
  <c r="U427" i="2" s="1"/>
  <c r="W427" i="2" s="1"/>
  <c r="M466" i="2"/>
  <c r="T492" i="2"/>
  <c r="U492" i="2" s="1"/>
  <c r="W492" i="2" s="1"/>
  <c r="W502" i="2"/>
  <c r="T564" i="2"/>
  <c r="R568" i="2"/>
  <c r="U643" i="2"/>
  <c r="M645" i="2"/>
  <c r="R245" i="2"/>
  <c r="R251" i="2" s="1"/>
  <c r="M245" i="2"/>
  <c r="U296" i="2"/>
  <c r="W296" i="2" s="1"/>
  <c r="I317" i="2"/>
  <c r="U331" i="2"/>
  <c r="W331" i="2" s="1"/>
  <c r="U352" i="2"/>
  <c r="W352" i="2" s="1"/>
  <c r="U362" i="2"/>
  <c r="W362" i="2" s="1"/>
  <c r="R381" i="2"/>
  <c r="R387" i="2" s="1"/>
  <c r="O381" i="2"/>
  <c r="M381" i="2"/>
  <c r="W398" i="2"/>
  <c r="S554" i="2"/>
  <c r="K647" i="2"/>
  <c r="K651" i="2" s="1"/>
  <c r="R281" i="2"/>
  <c r="R285" i="2"/>
  <c r="W287" i="2"/>
  <c r="M305" i="2"/>
  <c r="R329" i="2"/>
  <c r="R331" i="2"/>
  <c r="T331" i="2" s="1"/>
  <c r="R333" i="2"/>
  <c r="T333" i="2" s="1"/>
  <c r="U333" i="2" s="1"/>
  <c r="W333" i="2" s="1"/>
  <c r="R335" i="2"/>
  <c r="T335" i="2" s="1"/>
  <c r="U335" i="2" s="1"/>
  <c r="W335" i="2" s="1"/>
  <c r="W344" i="2"/>
  <c r="W346" i="2" s="1"/>
  <c r="R482" i="2"/>
  <c r="O482" i="2"/>
  <c r="T482" i="2" s="1"/>
  <c r="M482" i="2"/>
  <c r="U482" i="2" s="1"/>
  <c r="W482" i="2" s="1"/>
  <c r="U512" i="2"/>
  <c r="W512" i="2" s="1"/>
  <c r="U529" i="2"/>
  <c r="W529" i="2" s="1"/>
  <c r="U550" i="2"/>
  <c r="W550" i="2" s="1"/>
  <c r="U564" i="2"/>
  <c r="W564" i="2" s="1"/>
  <c r="T577" i="2"/>
  <c r="O591" i="2"/>
  <c r="R609" i="2"/>
  <c r="O609" i="2"/>
  <c r="G625" i="2"/>
  <c r="J647" i="2"/>
  <c r="J651" i="2" s="1"/>
  <c r="G339" i="2"/>
  <c r="G389" i="2" s="1"/>
  <c r="U441" i="2"/>
  <c r="W441" i="2" s="1"/>
  <c r="W443" i="2" s="1"/>
  <c r="M455" i="2"/>
  <c r="U453" i="2"/>
  <c r="R484" i="2"/>
  <c r="R496" i="2" s="1"/>
  <c r="O484" i="2"/>
  <c r="T484" i="2" s="1"/>
  <c r="T496" i="2" s="1"/>
  <c r="M484" i="2"/>
  <c r="G496" i="2"/>
  <c r="T560" i="2"/>
  <c r="U560" i="2" s="1"/>
  <c r="W560" i="2" s="1"/>
  <c r="T570" i="2"/>
  <c r="R591" i="2"/>
  <c r="M625" i="2"/>
  <c r="U623" i="2"/>
  <c r="V647" i="2"/>
  <c r="M348" i="2"/>
  <c r="M379" i="2"/>
  <c r="U379" i="2" s="1"/>
  <c r="W379" i="2" s="1"/>
  <c r="O416" i="2"/>
  <c r="T416" i="2" s="1"/>
  <c r="U416" i="2" s="1"/>
  <c r="W416" i="2" s="1"/>
  <c r="M422" i="2"/>
  <c r="M468" i="2"/>
  <c r="U468" i="2" s="1"/>
  <c r="W468" i="2" s="1"/>
  <c r="T476" i="2"/>
  <c r="U476" i="2" s="1"/>
  <c r="W476" i="2" s="1"/>
  <c r="M496" i="2"/>
  <c r="U494" i="2"/>
  <c r="U531" i="2"/>
  <c r="W531" i="2" s="1"/>
  <c r="M589" i="2"/>
  <c r="T629" i="2"/>
  <c r="T631" i="2" s="1"/>
  <c r="N647" i="2"/>
  <c r="N651" i="2" s="1"/>
  <c r="M662" i="2"/>
  <c r="U662" i="2" s="1"/>
  <c r="W662" i="2" s="1"/>
  <c r="O379" i="2"/>
  <c r="T379" i="2" s="1"/>
  <c r="R416" i="2"/>
  <c r="R434" i="2" s="1"/>
  <c r="O422" i="2"/>
  <c r="T422" i="2" s="1"/>
  <c r="U447" i="2"/>
  <c r="W447" i="2" s="1"/>
  <c r="G472" i="2"/>
  <c r="R460" i="2"/>
  <c r="O460" i="2"/>
  <c r="R464" i="2"/>
  <c r="O464" i="2"/>
  <c r="O468" i="2"/>
  <c r="T468" i="2" s="1"/>
  <c r="M490" i="2"/>
  <c r="U490" i="2" s="1"/>
  <c r="W490" i="2" s="1"/>
  <c r="O541" i="2"/>
  <c r="M568" i="2"/>
  <c r="U556" i="2"/>
  <c r="T589" i="2"/>
  <c r="T591" i="2" s="1"/>
  <c r="R617" i="2"/>
  <c r="O617" i="2"/>
  <c r="T617" i="2" s="1"/>
  <c r="M617" i="2"/>
  <c r="U617" i="2" s="1"/>
  <c r="W617" i="2" s="1"/>
  <c r="M692" i="2"/>
  <c r="U668" i="2"/>
  <c r="W668" i="2" s="1"/>
  <c r="O377" i="2"/>
  <c r="T447" i="2"/>
  <c r="M460" i="2"/>
  <c r="M464" i="2"/>
  <c r="T516" i="2"/>
  <c r="T525" i="2" s="1"/>
  <c r="R525" i="2"/>
  <c r="R541" i="2"/>
  <c r="U543" i="2"/>
  <c r="W543" i="2" s="1"/>
  <c r="S568" i="2"/>
  <c r="S647" i="2" s="1"/>
  <c r="S651" i="2" s="1"/>
  <c r="T556" i="2"/>
  <c r="O562" i="2"/>
  <c r="T562" i="2" s="1"/>
  <c r="M562" i="2"/>
  <c r="U572" i="2"/>
  <c r="W572" i="2" s="1"/>
  <c r="Q591" i="2"/>
  <c r="Q647" i="2" s="1"/>
  <c r="Q651" i="2" s="1"/>
  <c r="P647" i="2"/>
  <c r="P651" i="2" s="1"/>
  <c r="R619" i="2"/>
  <c r="R625" i="2" s="1"/>
  <c r="O619" i="2"/>
  <c r="O625" i="2" s="1"/>
  <c r="T623" i="2"/>
  <c r="T692" i="2"/>
  <c r="O692" i="2"/>
  <c r="T668" i="2"/>
  <c r="U674" i="2"/>
  <c r="W674" i="2" s="1"/>
  <c r="U680" i="2"/>
  <c r="W680" i="2" s="1"/>
  <c r="E651" i="2"/>
  <c r="T432" i="2"/>
  <c r="U432" i="2" s="1"/>
  <c r="W432" i="2" s="1"/>
  <c r="U470" i="2"/>
  <c r="W470" i="2" s="1"/>
  <c r="T474" i="2"/>
  <c r="U474" i="2" s="1"/>
  <c r="W474" i="2" s="1"/>
  <c r="S541" i="2"/>
  <c r="U587" i="2"/>
  <c r="W587" i="2" s="1"/>
  <c r="H647" i="2"/>
  <c r="R607" i="2"/>
  <c r="O607" i="2"/>
  <c r="M607" i="2"/>
  <c r="I647" i="2"/>
  <c r="I651" i="2" s="1"/>
  <c r="U692" i="2"/>
  <c r="W658" i="2"/>
  <c r="U686" i="2"/>
  <c r="W686" i="2" s="1"/>
  <c r="T527" i="2"/>
  <c r="P591" i="2"/>
  <c r="G645" i="2"/>
  <c r="G506" i="2"/>
  <c r="G541" i="2"/>
  <c r="T552" i="2"/>
  <c r="T554" i="2" s="1"/>
  <c r="G525" i="2"/>
  <c r="G451" i="2"/>
  <c r="O504" i="2"/>
  <c r="M508" i="2"/>
  <c r="U508" i="2" s="1"/>
  <c r="W508" i="2" s="1"/>
  <c r="M523" i="2"/>
  <c r="M533" i="2"/>
  <c r="U533" i="2" s="1"/>
  <c r="W533" i="2" s="1"/>
  <c r="M535" i="2"/>
  <c r="U535" i="2" s="1"/>
  <c r="W535" i="2" s="1"/>
  <c r="M537" i="2"/>
  <c r="U537" i="2" s="1"/>
  <c r="W537" i="2" s="1"/>
  <c r="M577" i="2"/>
  <c r="U577" i="2" s="1"/>
  <c r="W577" i="2" s="1"/>
  <c r="M613" i="2"/>
  <c r="U613" i="2" s="1"/>
  <c r="W613" i="2" s="1"/>
  <c r="M676" i="2"/>
  <c r="U676" i="2" s="1"/>
  <c r="W676" i="2" s="1"/>
  <c r="M688" i="2"/>
  <c r="U688" i="2" s="1"/>
  <c r="W688" i="2" s="1"/>
  <c r="M552" i="2"/>
  <c r="U593" i="2"/>
  <c r="T127" i="8" l="1"/>
  <c r="U87" i="8"/>
  <c r="U89" i="8"/>
  <c r="W89" i="8" s="1"/>
  <c r="M127" i="8"/>
  <c r="T46" i="8"/>
  <c r="O82" i="8"/>
  <c r="M150" i="8"/>
  <c r="O150" i="8"/>
  <c r="T136" i="8"/>
  <c r="O127" i="8"/>
  <c r="U5" i="8"/>
  <c r="M41" i="8"/>
  <c r="U7" i="6"/>
  <c r="W7" i="6" s="1"/>
  <c r="U5" i="6"/>
  <c r="M31" i="6"/>
  <c r="M186" i="4"/>
  <c r="U5" i="4"/>
  <c r="W402" i="2"/>
  <c r="R647" i="2"/>
  <c r="W62" i="2"/>
  <c r="M541" i="2"/>
  <c r="U245" i="2"/>
  <c r="W245" i="2" s="1"/>
  <c r="T273" i="2"/>
  <c r="O275" i="2"/>
  <c r="U177" i="2"/>
  <c r="M181" i="2"/>
  <c r="V177" i="2"/>
  <c r="O300" i="2"/>
  <c r="T292" i="2"/>
  <c r="T300" i="2" s="1"/>
  <c r="O153" i="2"/>
  <c r="T126" i="2"/>
  <c r="W74" i="2"/>
  <c r="T174" i="2"/>
  <c r="U46" i="2"/>
  <c r="W34" i="2"/>
  <c r="W46" i="2" s="1"/>
  <c r="R472" i="2"/>
  <c r="W593" i="2"/>
  <c r="W595" i="2" s="1"/>
  <c r="U595" i="2"/>
  <c r="U562" i="2"/>
  <c r="W562" i="2" s="1"/>
  <c r="U516" i="2"/>
  <c r="W516" i="2" s="1"/>
  <c r="U422" i="2"/>
  <c r="W422" i="2" s="1"/>
  <c r="W453" i="2"/>
  <c r="W455" i="2" s="1"/>
  <c r="U455" i="2"/>
  <c r="T609" i="2"/>
  <c r="U609" i="2" s="1"/>
  <c r="W609" i="2" s="1"/>
  <c r="O496" i="2"/>
  <c r="T466" i="2"/>
  <c r="U466" i="2" s="1"/>
  <c r="W466" i="2" s="1"/>
  <c r="W266" i="2"/>
  <c r="M259" i="2"/>
  <c r="U383" i="2"/>
  <c r="W383" i="2" s="1"/>
  <c r="W97" i="2"/>
  <c r="W105" i="2" s="1"/>
  <c r="U105" i="2"/>
  <c r="M525" i="2"/>
  <c r="U523" i="2"/>
  <c r="M591" i="2"/>
  <c r="U589" i="2"/>
  <c r="R339" i="2"/>
  <c r="R389" i="2" s="1"/>
  <c r="T329" i="2"/>
  <c r="U418" i="2"/>
  <c r="W418" i="2" s="1"/>
  <c r="U629" i="2"/>
  <c r="U451" i="2"/>
  <c r="W445" i="2"/>
  <c r="W451" i="2" s="1"/>
  <c r="T185" i="2"/>
  <c r="U183" i="2"/>
  <c r="T66" i="2"/>
  <c r="O68" i="2"/>
  <c r="M174" i="2"/>
  <c r="U158" i="2"/>
  <c r="W241" i="2"/>
  <c r="M105" i="2"/>
  <c r="T460" i="2"/>
  <c r="T472" i="2" s="1"/>
  <c r="O472" i="2"/>
  <c r="U118" i="2"/>
  <c r="W118" i="2" s="1"/>
  <c r="M122" i="2"/>
  <c r="T625" i="2"/>
  <c r="T568" i="2"/>
  <c r="M472" i="2"/>
  <c r="O568" i="2"/>
  <c r="O647" i="2" s="1"/>
  <c r="M315" i="2"/>
  <c r="U305" i="2"/>
  <c r="W434" i="2"/>
  <c r="W643" i="2"/>
  <c r="W645" i="2" s="1"/>
  <c r="U645" i="2"/>
  <c r="M434" i="2"/>
  <c r="U247" i="2"/>
  <c r="W247" i="2" s="1"/>
  <c r="O317" i="2"/>
  <c r="T451" i="2"/>
  <c r="U70" i="2"/>
  <c r="M72" i="2"/>
  <c r="U264" i="2"/>
  <c r="U216" i="2"/>
  <c r="W208" i="2"/>
  <c r="W216" i="2" s="1"/>
  <c r="O174" i="2"/>
  <c r="O204" i="2" s="1"/>
  <c r="T249" i="2"/>
  <c r="U249" i="2" s="1"/>
  <c r="W249" i="2" s="1"/>
  <c r="M251" i="2"/>
  <c r="T88" i="2"/>
  <c r="O90" i="2"/>
  <c r="U292" i="2"/>
  <c r="M300" i="2"/>
  <c r="M29" i="2"/>
  <c r="U5" i="2"/>
  <c r="M554" i="2"/>
  <c r="M647" i="2" s="1"/>
  <c r="U552" i="2"/>
  <c r="O506" i="2"/>
  <c r="T504" i="2"/>
  <c r="T541" i="2"/>
  <c r="T607" i="2"/>
  <c r="T619" i="2"/>
  <c r="U619" i="2" s="1"/>
  <c r="W619" i="2" s="1"/>
  <c r="U527" i="2"/>
  <c r="U348" i="2"/>
  <c r="M366" i="2"/>
  <c r="T434" i="2"/>
  <c r="U350" i="2"/>
  <c r="W350" i="2" s="1"/>
  <c r="T264" i="2"/>
  <c r="T268" i="2" s="1"/>
  <c r="O268" i="2"/>
  <c r="U277" i="2"/>
  <c r="M283" i="2"/>
  <c r="U229" i="2"/>
  <c r="O82" i="2"/>
  <c r="T80" i="2"/>
  <c r="U80" i="2" s="1"/>
  <c r="W80" i="2" s="1"/>
  <c r="G647" i="2"/>
  <c r="G651" i="2" s="1"/>
  <c r="U607" i="2"/>
  <c r="W607" i="2" s="1"/>
  <c r="O387" i="2"/>
  <c r="O389" i="2" s="1"/>
  <c r="T377" i="2"/>
  <c r="T464" i="2"/>
  <c r="U464" i="2" s="1"/>
  <c r="W464" i="2" s="1"/>
  <c r="W494" i="2"/>
  <c r="U443" i="2"/>
  <c r="R289" i="2"/>
  <c r="R317" i="2" s="1"/>
  <c r="T285" i="2"/>
  <c r="U189" i="2"/>
  <c r="M195" i="2"/>
  <c r="M204" i="2" s="1"/>
  <c r="O434" i="2"/>
  <c r="U120" i="2"/>
  <c r="W49" i="2"/>
  <c r="W55" i="2" s="1"/>
  <c r="U55" i="2"/>
  <c r="W692" i="2"/>
  <c r="H651" i="2"/>
  <c r="U568" i="2"/>
  <c r="W556" i="2"/>
  <c r="W568" i="2" s="1"/>
  <c r="W623" i="2"/>
  <c r="U625" i="2"/>
  <c r="U484" i="2"/>
  <c r="W484" i="2" s="1"/>
  <c r="R283" i="2"/>
  <c r="T281" i="2"/>
  <c r="T381" i="2"/>
  <c r="U381" i="2" s="1"/>
  <c r="W381" i="2" s="1"/>
  <c r="U124" i="2"/>
  <c r="M153" i="2"/>
  <c r="W368" i="2"/>
  <c r="W372" i="2" s="1"/>
  <c r="U372" i="2"/>
  <c r="T253" i="2"/>
  <c r="T259" i="2" s="1"/>
  <c r="O259" i="2"/>
  <c r="M387" i="2"/>
  <c r="M389" i="2" s="1"/>
  <c r="U172" i="2"/>
  <c r="W172" i="2" s="1"/>
  <c r="U462" i="2"/>
  <c r="W462" i="2" s="1"/>
  <c r="M95" i="2"/>
  <c r="U93" i="2"/>
  <c r="V317" i="2"/>
  <c r="V651" i="2" s="1"/>
  <c r="U66" i="2"/>
  <c r="W66" i="2" s="1"/>
  <c r="W68" i="2" s="1"/>
  <c r="W200" i="2"/>
  <c r="W202" i="2" s="1"/>
  <c r="U202" i="2"/>
  <c r="T68" i="2"/>
  <c r="T150" i="8" l="1"/>
  <c r="T153" i="8" s="1"/>
  <c r="U136" i="8"/>
  <c r="O153" i="8"/>
  <c r="M153" i="8"/>
  <c r="W87" i="8"/>
  <c r="W127" i="8" s="1"/>
  <c r="U127" i="8"/>
  <c r="T82" i="8"/>
  <c r="U46" i="8"/>
  <c r="U41" i="8"/>
  <c r="W5" i="8"/>
  <c r="W41" i="8" s="1"/>
  <c r="W5" i="6"/>
  <c r="W31" i="6" s="1"/>
  <c r="U31" i="6"/>
  <c r="U186" i="4"/>
  <c r="W5" i="4"/>
  <c r="W186" i="4" s="1"/>
  <c r="M651" i="2"/>
  <c r="O651" i="2"/>
  <c r="W120" i="2"/>
  <c r="W122" i="2" s="1"/>
  <c r="U122" i="2"/>
  <c r="W93" i="2"/>
  <c r="W95" i="2" s="1"/>
  <c r="U95" i="2"/>
  <c r="W625" i="2"/>
  <c r="U460" i="2"/>
  <c r="U591" i="2"/>
  <c r="W589" i="2"/>
  <c r="W591" i="2" s="1"/>
  <c r="U253" i="2"/>
  <c r="W251" i="2"/>
  <c r="W82" i="2"/>
  <c r="W177" i="2"/>
  <c r="W181" i="2" s="1"/>
  <c r="U181" i="2"/>
  <c r="U153" i="2"/>
  <c r="W124" i="2"/>
  <c r="W153" i="2" s="1"/>
  <c r="U496" i="2"/>
  <c r="W292" i="2"/>
  <c r="W300" i="2" s="1"/>
  <c r="U300" i="2"/>
  <c r="W264" i="2"/>
  <c r="W268" i="2" s="1"/>
  <c r="U268" i="2"/>
  <c r="T647" i="2"/>
  <c r="U174" i="2"/>
  <c r="W158" i="2"/>
  <c r="W174" i="2" s="1"/>
  <c r="W629" i="2"/>
  <c r="W631" i="2" s="1"/>
  <c r="U631" i="2"/>
  <c r="W523" i="2"/>
  <c r="W525" i="2" s="1"/>
  <c r="U525" i="2"/>
  <c r="U82" i="2"/>
  <c r="W496" i="2"/>
  <c r="U504" i="2"/>
  <c r="T506" i="2"/>
  <c r="U126" i="2"/>
  <c r="W126" i="2" s="1"/>
  <c r="T153" i="2"/>
  <c r="T204" i="2" s="1"/>
  <c r="T275" i="2"/>
  <c r="T317" i="2" s="1"/>
  <c r="U273" i="2"/>
  <c r="R651" i="2"/>
  <c r="W189" i="2"/>
  <c r="W195" i="2" s="1"/>
  <c r="U195" i="2"/>
  <c r="T283" i="2"/>
  <c r="U281" i="2"/>
  <c r="W281" i="2" s="1"/>
  <c r="W70" i="2"/>
  <c r="W72" i="2" s="1"/>
  <c r="U72" i="2"/>
  <c r="T90" i="2"/>
  <c r="U88" i="2"/>
  <c r="U315" i="2"/>
  <c r="W305" i="2"/>
  <c r="W315" i="2" s="1"/>
  <c r="T387" i="2"/>
  <c r="T389" i="2" s="1"/>
  <c r="U377" i="2"/>
  <c r="W229" i="2"/>
  <c r="W231" i="2" s="1"/>
  <c r="W233" i="2" s="1"/>
  <c r="U231" i="2"/>
  <c r="U233" i="2" s="1"/>
  <c r="W552" i="2"/>
  <c r="W554" i="2" s="1"/>
  <c r="U554" i="2"/>
  <c r="M317" i="2"/>
  <c r="T251" i="2"/>
  <c r="U285" i="2"/>
  <c r="T289" i="2"/>
  <c r="W348" i="2"/>
  <c r="W366" i="2" s="1"/>
  <c r="U366" i="2"/>
  <c r="W183" i="2"/>
  <c r="W185" i="2" s="1"/>
  <c r="U185" i="2"/>
  <c r="T339" i="2"/>
  <c r="U329" i="2"/>
  <c r="T82" i="2"/>
  <c r="W277" i="2"/>
  <c r="U283" i="2"/>
  <c r="W527" i="2"/>
  <c r="W541" i="2" s="1"/>
  <c r="U541" i="2"/>
  <c r="W5" i="2"/>
  <c r="W29" i="2" s="1"/>
  <c r="U29" i="2"/>
  <c r="U68" i="2"/>
  <c r="U434" i="2"/>
  <c r="U251" i="2"/>
  <c r="U82" i="8" l="1"/>
  <c r="W46" i="8"/>
  <c r="W82" i="8" s="1"/>
  <c r="U150" i="8"/>
  <c r="W136" i="8"/>
  <c r="W150" i="8" s="1"/>
  <c r="U647" i="2"/>
  <c r="W647" i="2"/>
  <c r="U204" i="2"/>
  <c r="W88" i="2"/>
  <c r="W90" i="2" s="1"/>
  <c r="W204" i="2" s="1"/>
  <c r="U90" i="2"/>
  <c r="W504" i="2"/>
  <c r="W506" i="2" s="1"/>
  <c r="U506" i="2"/>
  <c r="T651" i="2"/>
  <c r="W285" i="2"/>
  <c r="W289" i="2" s="1"/>
  <c r="U289" i="2"/>
  <c r="U387" i="2"/>
  <c r="W377" i="2"/>
  <c r="W387" i="2" s="1"/>
  <c r="W389" i="2" s="1"/>
  <c r="U275" i="2"/>
  <c r="W273" i="2"/>
  <c r="W275" i="2" s="1"/>
  <c r="W329" i="2"/>
  <c r="W339" i="2" s="1"/>
  <c r="U339" i="2"/>
  <c r="W317" i="2"/>
  <c r="U317" i="2"/>
  <c r="W253" i="2"/>
  <c r="W259" i="2" s="1"/>
  <c r="U259" i="2"/>
  <c r="W283" i="2"/>
  <c r="U472" i="2"/>
  <c r="W460" i="2"/>
  <c r="W472" i="2" s="1"/>
  <c r="W153" i="8" l="1"/>
  <c r="U153" i="8"/>
  <c r="U651" i="2"/>
  <c r="W651" i="2"/>
  <c r="W695" i="2" s="1"/>
  <c r="U389" i="2"/>
</calcChain>
</file>

<file path=xl/sharedStrings.xml><?xml version="1.0" encoding="utf-8"?>
<sst xmlns="http://schemas.openxmlformats.org/spreadsheetml/2006/main" count="2032" uniqueCount="605">
  <si>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</si>
  <si>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</si>
  <si>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</si>
  <si>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</si>
  <si>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</si>
  <si>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</si>
  <si>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</si>
  <si>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</si>
  <si>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</si>
  <si>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</si>
  <si>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</si>
  <si>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</si>
  <si>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</si>
  <si>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</si>
  <si>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</si>
  <si>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</si>
  <si>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</si>
  <si>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</si>
  <si>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</si>
  <si>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</si>
  <si>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</si>
  <si>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</si>
  <si>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</si>
  <si>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</si>
  <si>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</si>
  <si>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</si>
  <si>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</si>
  <si>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</si>
  <si>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</si>
  <si>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</si>
  <si>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</si>
  <si>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</si>
  <si>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</si>
  <si>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</si>
  <si>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</si>
  <si>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</si>
  <si>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</si>
  <si>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</si>
  <si>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</si>
  <si>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</si>
  <si>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</si>
  <si>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</si>
  <si>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</si>
  <si>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</si>
  <si>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</si>
  <si>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</si>
  <si>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</si>
  <si>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</si>
  <si>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</si>
  <si>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</si>
  <si>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</si>
  <si>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</si>
  <si>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</si>
  <si>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</si>
  <si>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</si>
  <si>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</si>
  <si>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</si>
  <si>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</si>
  <si>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</si>
  <si>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</si>
  <si>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</si>
  <si>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</si>
  <si>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</si>
  <si>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</si>
  <si>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</si>
  <si>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</si>
  <si>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</si>
  <si>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</si>
  <si>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</si>
  <si>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</si>
  <si>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</si>
  <si>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</si>
  <si>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</si>
  <si>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</si>
  <si>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</si>
  <si>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</si>
  <si>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</si>
  <si>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</si>
  <si>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</si>
  <si>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</si>
  <si>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</si>
  <si>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</si>
  <si>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</si>
  <si>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</si>
  <si>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</si>
  <si>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</si>
  <si>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</si>
  <si>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</si>
  <si>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</si>
  <si>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</si>
  <si>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</si>
  <si>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</si>
  <si>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</si>
  <si>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</si>
  <si>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</si>
  <si>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</si>
  <si>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</si>
  <si>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</si>
  <si>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</si>
  <si>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</si>
  <si>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</si>
  <si>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</si>
  <si>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</si>
  <si>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</si>
  <si>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</si>
  <si>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</si>
  <si>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</si>
  <si>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</si>
  <si>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</si>
  <si>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</si>
  <si>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</si>
  <si>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</si>
  <si>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</si>
  <si>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ALICIA(PERMISO)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</si>
  <si>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</si>
  <si>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</si>
  <si>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</si>
  <si>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</si>
  <si>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</si>
  <si>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</si>
  <si>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</si>
  <si>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</si>
  <si>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</si>
  <si>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</si>
  <si>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</si>
  <si>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</si>
  <si>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</si>
  <si>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</si>
  <si>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</si>
  <si>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</si>
  <si>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</si>
  <si>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</si>
  <si>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</si>
  <si>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</si>
  <si>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</si>
  <si>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</si>
  <si>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</si>
  <si>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</si>
  <si>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</si>
  <si>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</si>
  <si>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</si>
  <si>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</si>
  <si>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</si>
  <si>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</si>
  <si>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</si>
  <si>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</si>
  <si>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</si>
  <si>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</si>
  <si>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</si>
  <si>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</si>
  <si>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</si>
  <si>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</si>
  <si>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</si>
  <si>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</si>
  <si>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</si>
  <si>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</si>
  <si>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</si>
  <si>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</si>
  <si>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</si>
  <si>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</si>
  <si>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</si>
  <si>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</si>
  <si>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</si>
  <si>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</si>
  <si>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</si>
  <si>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</si>
  <si>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</si>
  <si>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</si>
  <si>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</si>
  <si>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</si>
  <si>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</si>
  <si>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</si>
  <si>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</si>
  <si>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</si>
  <si>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</si>
  <si>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</si>
  <si>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</si>
  <si>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</si>
  <si>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</si>
  <si>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</si>
  <si>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</si>
  <si>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</si>
  <si>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</si>
  <si>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</si>
  <si>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</si>
  <si>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</si>
  <si>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</si>
  <si>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</si>
  <si>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</si>
  <si>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</si>
  <si>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</si>
  <si>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</si>
  <si>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</si>
  <si>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</si>
  <si>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</si>
  <si>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</si>
  <si>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</si>
  <si>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</si>
  <si>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</si>
  <si>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</si>
  <si>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</si>
  <si>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</si>
  <si>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</si>
  <si>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</si>
  <si>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</si>
  <si>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</si>
  <si>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</si>
  <si>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</si>
  <si>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</si>
  <si>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</si>
  <si>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</si>
  <si>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</si>
  <si>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</si>
  <si>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</si>
  <si>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</si>
  <si>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</si>
  <si>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</si>
  <si>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</si>
  <si>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</si>
  <si>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</si>
  <si>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</si>
  <si>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</si>
  <si>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</si>
  <si>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</si>
  <si>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ADMINISTRATIVO(PERMISO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</si>
  <si>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</si>
  <si>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</si>
  <si>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</si>
  <si>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</si>
  <si>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</si>
  <si>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</si>
  <si>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</si>
  <si>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</si>
  <si>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</si>
  <si>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</si>
  <si>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</si>
  <si>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</si>
  <si>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</si>
  <si>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</si>
  <si>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</si>
  <si>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</si>
  <si>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</si>
  <si>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</si>
  <si>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</si>
  <si>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</si>
  <si>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</si>
  <si>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</si>
  <si>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</si>
  <si>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</si>
  <si>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</si>
  <si>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</si>
  <si>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</si>
  <si>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</si>
  <si>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</si>
  <si>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</si>
  <si>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</si>
  <si>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</si>
  <si>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</si>
  <si>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</si>
  <si>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</si>
  <si>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</si>
  <si>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</si>
  <si>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</si>
  <si>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</si>
  <si>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</si>
  <si>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</si>
  <si>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</si>
  <si>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</si>
  <si>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</si>
  <si>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</si>
  <si>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</si>
  <si>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</si>
  <si>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</si>
  <si>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</si>
  <si>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</si>
  <si>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</si>
  <si>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</si>
  <si>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</si>
  <si>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</si>
  <si>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</si>
  <si>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</si>
  <si>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</si>
  <si>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</si>
  <si>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</si>
  <si>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</si>
  <si>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</si>
  <si>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</si>
  <si>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</si>
  <si>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</si>
  <si>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</si>
  <si>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</si>
  <si>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</si>
  <si>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</si>
  <si>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</si>
  <si>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</si>
  <si>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</si>
  <si>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</si>
  <si>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</si>
  <si>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</si>
  <si>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</si>
  <si>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</si>
  <si>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</si>
  <si>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</si>
  <si>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</si>
  <si>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</si>
  <si>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</si>
  <si>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</si>
  <si>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</si>
  <si>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</si>
  <si>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</si>
  <si>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</si>
  <si>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</si>
  <si>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</si>
  <si>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</si>
  <si>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</si>
  <si>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</si>
  <si>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</si>
  <si>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</si>
  <si>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</si>
  <si>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</si>
  <si>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</si>
  <si>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</si>
  <si>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</si>
  <si>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</si>
  <si>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</si>
  <si>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</si>
  <si>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</si>
  <si>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</si>
  <si>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</si>
  <si>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</si>
  <si>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</si>
  <si>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</si>
  <si>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</si>
  <si>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</si>
  <si>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</si>
  <si>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</si>
  <si>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</si>
  <si>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</si>
  <si>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</si>
  <si>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</si>
  <si>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</si>
  <si>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</si>
  <si>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</si>
  <si>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</si>
  <si>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</si>
  <si>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</si>
  <si>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</si>
  <si>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</si>
  <si>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</si>
  <si>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</si>
  <si>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</si>
  <si>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</si>
  <si>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</si>
  <si>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</si>
  <si>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</si>
  <si>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</si>
  <si>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</si>
  <si>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</si>
  <si>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</si>
  <si>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</si>
  <si>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</si>
  <si>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</si>
  <si>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</si>
  <si>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</si>
  <si>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</si>
  <si>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</si>
  <si>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</si>
  <si>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</si>
  <si>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</si>
  <si>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</si>
  <si>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</si>
  <si>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</si>
  <si>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</si>
  <si>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</si>
  <si>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</si>
  <si>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</si>
  <si>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</si>
  <si>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</si>
  <si>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</si>
  <si>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</si>
  <si>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</si>
  <si>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</si>
  <si>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</si>
  <si>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</si>
  <si>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</si>
  <si>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</si>
  <si>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</si>
  <si>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</si>
  <si>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</si>
  <si>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</si>
  <si>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</si>
  <si>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</si>
  <si>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</si>
  <si>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</si>
  <si>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</si>
  <si>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</si>
  <si>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</si>
  <si>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</si>
  <si>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</si>
  <si>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</si>
  <si>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</si>
  <si>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</si>
  <si>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</si>
  <si>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</si>
  <si>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</si>
  <si>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</si>
  <si>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</si>
  <si>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</si>
  <si>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</si>
  <si>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</si>
  <si>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</si>
  <si>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</si>
  <si>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</si>
  <si>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</si>
  <si>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</si>
  <si>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</si>
  <si>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</si>
  <si>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</si>
  <si>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</si>
  <si>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</si>
  <si>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</si>
  <si>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</si>
  <si>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</si>
  <si>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</si>
  <si>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</si>
  <si>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</si>
  <si>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</si>
  <si>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</si>
  <si>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</si>
  <si>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</si>
  <si>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</si>
  <si>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</si>
  <si>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</si>
  <si>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</si>
  <si>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</si>
  <si>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</si>
  <si>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</si>
  <si>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</si>
  <si>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</si>
  <si>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</si>
  <si>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</si>
  <si>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</si>
  <si>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</si>
  <si>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</si>
  <si>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</si>
  <si>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</si>
  <si>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</si>
  <si>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</si>
  <si>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</si>
  <si>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</si>
  <si>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</si>
  <si>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</si>
  <si>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</si>
  <si>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</si>
  <si>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</si>
  <si>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</si>
  <si>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</si>
  <si>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</si>
  <si>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</si>
  <si>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</si>
  <si>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</si>
  <si>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</si>
  <si>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</si>
  <si>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</si>
  <si>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</si>
  <si>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</si>
  <si>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</si>
  <si>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</si>
  <si>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</si>
  <si>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</si>
  <si>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</si>
  <si>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</si>
  <si>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</si>
  <si>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</si>
  <si>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</si>
  <si>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</si>
  <si>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</si>
  <si>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</si>
  <si>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</si>
  <si>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</si>
  <si>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</si>
  <si>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</si>
  <si>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</si>
  <si>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</si>
  <si>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</si>
  <si>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</si>
  <si>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</si>
  <si>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</si>
  <si>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</si>
  <si>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</si>
  <si>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</si>
  <si>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</si>
  <si>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</si>
  <si>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</si>
  <si>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</si>
  <si>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</si>
  <si>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</si>
  <si>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</si>
  <si>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</si>
  <si>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</si>
  <si>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</si>
  <si>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</si>
  <si>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</si>
  <si>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LUIS(PERMISO)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</si>
  <si>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</si>
  <si>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</si>
  <si>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</si>
  <si>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</si>
  <si>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</si>
  <si>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</si>
  <si>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</si>
  <si>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</si>
  <si>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</si>
  <si>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</si>
  <si>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</si>
  <si>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</si>
  <si>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</si>
  <si>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</si>
  <si>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</si>
  <si>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</si>
  <si>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</si>
  <si>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</si>
  <si>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</si>
  <si>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</si>
  <si>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</si>
  <si>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</si>
  <si>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</si>
  <si>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</si>
  <si>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</si>
  <si>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</si>
  <si>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</si>
  <si>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</si>
  <si>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</si>
  <si>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</si>
  <si>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</si>
  <si>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</si>
  <si>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</si>
  <si>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</si>
  <si>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</si>
  <si>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</si>
  <si>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</si>
  <si>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</si>
  <si>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</si>
  <si>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</si>
  <si>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</si>
  <si>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RIVERA MENDEZ HECTOR</t>
  </si>
  <si>
    <t>AYUDANTE MECANICO</t>
  </si>
  <si>
    <t>RIVERA VALENCIA JOSE MANUEL</t>
  </si>
  <si>
    <t>SOTO RODRIGUEZ ROBERTO</t>
  </si>
  <si>
    <t>CUBRE PERMISO</t>
  </si>
  <si>
    <t>VARGAS SERRANO SILVIA</t>
  </si>
  <si>
    <t>CUBRE INCAPACIDAD</t>
  </si>
  <si>
    <t>VALENCIA VERGARA FRANCISCO</t>
  </si>
  <si>
    <t>CUBRE VACACIONES</t>
  </si>
  <si>
    <t>HERNANDEZ PANDURO FERMIN</t>
  </si>
  <si>
    <t xml:space="preserve">CUBRE  VACACIONES </t>
  </si>
  <si>
    <t>OROZCO FLORES JOSE ANTONIO</t>
  </si>
  <si>
    <t>RODRIGUEZ MARTINEZ GILBERTO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</si>
  <si>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</si>
  <si>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</si>
  <si>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</si>
  <si>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</si>
  <si>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</si>
  <si>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</si>
  <si>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</si>
  <si>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</si>
  <si>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</si>
  <si>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</si>
  <si>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</si>
  <si>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</si>
  <si>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</si>
  <si>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</si>
  <si>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</si>
  <si>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</si>
  <si>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LUIS(PERMISO)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</si>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</sst>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17" fillId="0" borderId="26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ProtC%20%201%20DIC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Segu.P%20%201%20DIC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NOMINA%20EVENTUALES%20%201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E5" sqref="E5:E6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18.44140625" style="95" customWidth="1"/>
    <col min="7" max="7" width="34.3320312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4.33203125" style="93" customWidth="1"/>
    <col min="14" max="14" width="30.332031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f>G5*0.05</f>
        <v>517.91250000000002</v>
      </c>
      <c r="W5" s="368">
        <f>U5-V5</f>
        <v>8172.7674999999999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f>G7*0.05</f>
        <v>517.91250000000002</v>
      </c>
      <c r="W7" s="368">
        <f>U7-V7</f>
        <v>8172.7674999999999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v>0</v>
      </c>
      <c r="W9" s="368">
        <f>U9-V9</f>
        <v>8690.68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0</v>
      </c>
      <c r="W11" s="368">
        <f>U11-V11</f>
        <v>8690.68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f>G13*0.05</f>
        <v>517.91250000000002</v>
      </c>
      <c r="W13" s="368">
        <f>U13-V13</f>
        <v>8172.7674999999999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353.28</v>
      </c>
      <c r="W25" s="368">
        <f>U25-V25</f>
        <v>9191.8299999999981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2435.7574999999997</v>
      </c>
      <c r="W29" s="50">
        <f t="shared" si="0"/>
        <v>85325.472500000018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f>G34*0.05</f>
        <v>1284.0525</v>
      </c>
      <c r="W34" s="482">
        <f>U34-V34</f>
        <v>18507.997499999998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f>G36*0.05</f>
        <v>518.84249999999997</v>
      </c>
      <c r="W36" s="482">
        <f>U36-V36</f>
        <v>8186.0574999999981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0</v>
      </c>
      <c r="J38" s="430">
        <v>0</v>
      </c>
      <c r="K38" s="430">
        <v>0</v>
      </c>
      <c r="L38" s="430">
        <v>0</v>
      </c>
      <c r="M38" s="482">
        <f>G38+H38+I38+J38+K38+L38</f>
        <v>4216.2</v>
      </c>
      <c r="N38" s="483">
        <v>383.68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475.90937500000001</v>
      </c>
      <c r="U38" s="368">
        <f>M38-T38</f>
        <v>3740.2906249999996</v>
      </c>
      <c r="V38" s="482">
        <v>0</v>
      </c>
      <c r="W38" s="482">
        <f>U38-V38</f>
        <v>3740.2906249999996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225.81</v>
      </c>
      <c r="W44" s="482">
        <f>U44-V44</f>
        <v>2261.14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2228.7049999999999</v>
      </c>
      <c r="W46" s="67">
        <f t="shared" si="1"/>
        <v>38757.822812499988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372">
        <f>G49*1.1875%</f>
        <v>38.690531249999999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196.57203125000001</v>
      </c>
      <c r="U49" s="368">
        <f>M49-T49</f>
        <v>3061.5779687499999</v>
      </c>
      <c r="V49" s="482">
        <v>200</v>
      </c>
      <c r="W49" s="482">
        <f>U49-V49</f>
        <v>2861.5779687499999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3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0</v>
      </c>
      <c r="J51" s="430">
        <v>0</v>
      </c>
      <c r="K51" s="430">
        <v>0</v>
      </c>
      <c r="L51" s="430">
        <v>0</v>
      </c>
      <c r="M51" s="482">
        <f>G51+H51+I51+J51+K51+L51</f>
        <v>3258.15</v>
      </c>
      <c r="N51" s="483">
        <v>125.3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196.57203125000001</v>
      </c>
      <c r="U51" s="368">
        <f>M51-T51</f>
        <v>3061.5779687499999</v>
      </c>
      <c r="V51" s="482">
        <v>0</v>
      </c>
      <c r="W51" s="482">
        <f>U51-V51</f>
        <v>3061.5779687499999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77.381062499999999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393.14406250000002</v>
      </c>
      <c r="U55" s="67">
        <f t="shared" si="2"/>
        <v>6123.1559374999997</v>
      </c>
      <c r="V55" s="67">
        <f t="shared" si="2"/>
        <v>200</v>
      </c>
      <c r="W55" s="67">
        <f t="shared" si="2"/>
        <v>5923.1559374999997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0</v>
      </c>
      <c r="W60" s="482">
        <f>U60-V60</f>
        <v>8545.1099999999988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197.2</v>
      </c>
      <c r="W68" s="67">
        <f t="shared" si="3"/>
        <v>14253.669999999998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0</v>
      </c>
      <c r="W70" s="482">
        <f>U70-V70</f>
        <v>3470.7700000000004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0</v>
      </c>
      <c r="W72" s="67">
        <f t="shared" si="4"/>
        <v>3470.7700000000004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175.19</v>
      </c>
      <c r="W74" s="482">
        <f>U74-V74</f>
        <v>3792.1600000000008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64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259.58</v>
      </c>
      <c r="W97" s="482">
        <f>U97-V97</f>
        <v>5391.03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200.78</v>
      </c>
      <c r="W103" s="482">
        <f>U103-V103</f>
        <v>4291.8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244.05</v>
      </c>
      <c r="W107" s="482">
        <f>U107-V107</f>
        <v>5101.16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372.84</v>
      </c>
      <c r="W124" s="482">
        <f>U124-V124</f>
        <v>4555.38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0</v>
      </c>
      <c r="G126" s="391">
        <f>E126*F126</f>
        <v>0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0</v>
      </c>
      <c r="N126" s="372">
        <v>0</v>
      </c>
      <c r="O126" s="372">
        <f>G126*1.1875%</f>
        <v>0</v>
      </c>
      <c r="P126" s="372">
        <v>0</v>
      </c>
      <c r="Q126" s="372">
        <v>0</v>
      </c>
      <c r="R126" s="441">
        <f>G126*1%</f>
        <v>0</v>
      </c>
      <c r="S126" s="372">
        <v>0</v>
      </c>
      <c r="T126" s="372">
        <f>N126+O126+P126+Q126+R126+S126</f>
        <v>0</v>
      </c>
      <c r="U126" s="368">
        <f>M126-T126</f>
        <v>0</v>
      </c>
      <c r="V126" s="368">
        <v>0</v>
      </c>
      <c r="W126" s="482">
        <f>U126-V126</f>
        <v>0</v>
      </c>
      <c r="X126" s="370"/>
    </row>
    <row r="127" spans="1:24" ht="65.25" customHeight="1" x14ac:dyDescent="0.5">
      <c r="A127" s="61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f>G132*1%</f>
        <v>28.820999999999998</v>
      </c>
      <c r="S132" s="372">
        <f>H132*1%</f>
        <v>0</v>
      </c>
      <c r="T132" s="372">
        <f>N132+O132+P132+Q132+R132+S132</f>
        <v>127.15593749999999</v>
      </c>
      <c r="U132" s="368">
        <f>M132-T132</f>
        <v>2754.9440624999997</v>
      </c>
      <c r="V132" s="482">
        <v>0</v>
      </c>
      <c r="W132" s="482">
        <f>U132-V132</f>
        <v>2754.9440624999997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60.94</v>
      </c>
      <c r="W142" s="482">
        <f>U142-V142</f>
        <v>2904.1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48.05</v>
      </c>
      <c r="W144" s="482">
        <f>U144-V144</f>
        <v>2357.2199999999998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f>G149*1.1875%</f>
        <v>19.265999999999998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19.265999999999998</v>
      </c>
      <c r="U149" s="368">
        <f>M149-T149</f>
        <v>1710.8639999999998</v>
      </c>
      <c r="V149" s="385">
        <v>0</v>
      </c>
      <c r="W149" s="482">
        <f>U149-V149</f>
        <v>1710.8639999999998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33650.550000000003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33761.300000000003</v>
      </c>
      <c r="N153" s="51">
        <f t="shared" si="10"/>
        <v>2017.35</v>
      </c>
      <c r="O153" s="51">
        <f t="shared" si="10"/>
        <v>176.57709374999999</v>
      </c>
      <c r="P153" s="51">
        <f t="shared" si="10"/>
        <v>0</v>
      </c>
      <c r="Q153" s="51">
        <f t="shared" si="10"/>
        <v>0</v>
      </c>
      <c r="R153" s="51">
        <f t="shared" si="10"/>
        <v>210.07799999999997</v>
      </c>
      <c r="S153" s="51">
        <f t="shared" si="10"/>
        <v>0</v>
      </c>
      <c r="T153" s="51">
        <f t="shared" si="10"/>
        <v>2404.0050937499996</v>
      </c>
      <c r="U153" s="50">
        <f t="shared" si="10"/>
        <v>31357.294906249997</v>
      </c>
      <c r="V153" s="50">
        <f t="shared" si="10"/>
        <v>481.83</v>
      </c>
      <c r="W153" s="50">
        <f t="shared" si="10"/>
        <v>30875.464906249999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200.78</v>
      </c>
      <c r="W158" s="482">
        <f>U158-V158</f>
        <v>4291.8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173.05</v>
      </c>
      <c r="W164" s="482">
        <f>U164-V164</f>
        <v>3750.4700000000003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f>G172*1%</f>
        <v>20.986500000000003</v>
      </c>
      <c r="S172" s="372">
        <v>0</v>
      </c>
      <c r="T172" s="372">
        <f>N172+O172+P172+Q172+R172+S172</f>
        <v>45.907968750000009</v>
      </c>
      <c r="U172" s="368">
        <f>M172-T172</f>
        <v>2117.2020312499999</v>
      </c>
      <c r="V172" s="482">
        <v>0</v>
      </c>
      <c r="W172" s="482">
        <f>U172-V172</f>
        <v>2117.2020312499999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0</v>
      </c>
      <c r="W179" s="482">
        <f>U179-V179</f>
        <v>3598.79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v>0</v>
      </c>
      <c r="W181" s="126">
        <f>SUM(W177:W179)</f>
        <v>3598.79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194.69</v>
      </c>
      <c r="W183" s="482">
        <f>U183-V183</f>
        <v>4115.0020000000013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244.05</v>
      </c>
      <c r="W189" s="482">
        <f>U189-V189</f>
        <v>5101.16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200.78</v>
      </c>
      <c r="W191" s="482">
        <f>U191-V191</f>
        <v>4232.1922500000001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196458.04994999999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196633.25994999998</v>
      </c>
      <c r="N204" s="141">
        <f t="shared" si="16"/>
        <v>20579.769999999997</v>
      </c>
      <c r="O204" s="141">
        <f t="shared" si="16"/>
        <v>762.64931249999995</v>
      </c>
      <c r="P204" s="141">
        <f t="shared" si="16"/>
        <v>0</v>
      </c>
      <c r="Q204" s="141">
        <f t="shared" si="16"/>
        <v>0</v>
      </c>
      <c r="R204" s="141">
        <f t="shared" si="16"/>
        <v>630.81000000000006</v>
      </c>
      <c r="S204" s="141">
        <f t="shared" si="16"/>
        <v>0</v>
      </c>
      <c r="T204" s="141">
        <f t="shared" si="16"/>
        <v>21973.2293125</v>
      </c>
      <c r="U204" s="140">
        <f t="shared" si="16"/>
        <v>174660.03063749999</v>
      </c>
      <c r="V204" s="140">
        <f t="shared" si="16"/>
        <v>5178.1149999999998</v>
      </c>
      <c r="W204" s="140">
        <f t="shared" si="16"/>
        <v>169481.9156375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47.59</v>
      </c>
      <c r="W208" s="482">
        <f>U208-V208</f>
        <v>2337.3599999999997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47.59</v>
      </c>
      <c r="W221" s="368">
        <f>U221-V221</f>
        <v>2337.3599999999997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0</v>
      </c>
      <c r="W223" s="368">
        <f>U223-V223</f>
        <v>2129.5660000000003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0</v>
      </c>
      <c r="W225" s="368">
        <f>U225-V225</f>
        <v>2347.5200000000004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47.59</v>
      </c>
      <c r="W231" s="126">
        <f t="shared" si="18"/>
        <v>9556.22146875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95.18</v>
      </c>
      <c r="W233" s="140">
        <f t="shared" si="19"/>
        <v>16516.261468749999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1321.2</v>
      </c>
      <c r="W241" s="368">
        <f>U241-V241</f>
        <v>7256.12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0</v>
      </c>
      <c r="W257" s="510">
        <f>U257-V257</f>
        <v>3697.9499999999994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0</v>
      </c>
      <c r="W259" s="169">
        <f t="shared" si="21"/>
        <v>8452.1273437499985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150</v>
      </c>
      <c r="W262" s="510">
        <f>U262-V262</f>
        <v>4342.58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340</v>
      </c>
      <c r="W268" s="169">
        <f t="shared" si="22"/>
        <v>7007.4106250000004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118.14</v>
      </c>
      <c r="W287" s="368">
        <f>U287-V287</f>
        <v>3480.65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200</v>
      </c>
      <c r="W292" s="385">
        <f>U292-V292</f>
        <v>6266.4953125000002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200</v>
      </c>
      <c r="W300" s="169">
        <f t="shared" si="26"/>
        <v>11976.1565625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244.05</v>
      </c>
      <c r="W305" s="385">
        <f>U305-V305</f>
        <v>5101.16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8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0</v>
      </c>
      <c r="G307" s="391">
        <f>E307*F307</f>
        <v>0</v>
      </c>
      <c r="H307" s="385">
        <v>0</v>
      </c>
      <c r="I307" s="428">
        <v>0</v>
      </c>
      <c r="J307" s="430">
        <v>0</v>
      </c>
      <c r="K307" s="430">
        <v>0</v>
      </c>
      <c r="L307" s="430">
        <v>0</v>
      </c>
      <c r="M307" s="385">
        <f>G307+H307+I307+J307+K307+L307</f>
        <v>0</v>
      </c>
      <c r="N307" s="427">
        <v>0</v>
      </c>
      <c r="O307" s="372">
        <f>G307*1.1875%</f>
        <v>0</v>
      </c>
      <c r="P307" s="372">
        <v>0</v>
      </c>
      <c r="Q307" s="372">
        <v>0</v>
      </c>
      <c r="R307" s="441">
        <f>G307*1%</f>
        <v>0</v>
      </c>
      <c r="S307" s="372">
        <f>H307*1%</f>
        <v>0</v>
      </c>
      <c r="T307" s="372">
        <f>N307+O307+P307+Q307+R307+S307</f>
        <v>0</v>
      </c>
      <c r="U307" s="368">
        <f>M307-T307</f>
        <v>0</v>
      </c>
      <c r="V307" s="385">
        <v>0</v>
      </c>
      <c r="W307" s="385">
        <f>U307-V307</f>
        <v>0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0</v>
      </c>
      <c r="J309" s="430">
        <v>0</v>
      </c>
      <c r="K309" s="430">
        <v>0</v>
      </c>
      <c r="L309" s="430">
        <v>0</v>
      </c>
      <c r="M309" s="385">
        <f>G309+H309+I309+J309+K309+L309</f>
        <v>2997</v>
      </c>
      <c r="N309" s="427">
        <v>76.61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142.169375</v>
      </c>
      <c r="U309" s="368">
        <f>M309-T309</f>
        <v>2854.8306250000001</v>
      </c>
      <c r="V309" s="385">
        <v>0</v>
      </c>
      <c r="W309" s="385">
        <f>U309-V309</f>
        <v>2854.8306250000001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441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442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90"/>
      <c r="B315" s="52" t="s">
        <v>66</v>
      </c>
      <c r="C315" s="4"/>
      <c r="D315" s="4"/>
      <c r="E315" s="131"/>
      <c r="F315" s="125"/>
      <c r="G315" s="126">
        <f>SUM(G305:G314)</f>
        <v>14312.25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14312.25</v>
      </c>
      <c r="N315" s="127">
        <f t="shared" si="27"/>
        <v>1399.17</v>
      </c>
      <c r="O315" s="127">
        <f t="shared" si="27"/>
        <v>97.505624999999995</v>
      </c>
      <c r="P315" s="127">
        <f t="shared" si="27"/>
        <v>0</v>
      </c>
      <c r="Q315" s="127">
        <f>SUM(Q305:Q314)</f>
        <v>0</v>
      </c>
      <c r="R315" s="127">
        <f t="shared" si="27"/>
        <v>82.11</v>
      </c>
      <c r="S315" s="127">
        <f t="shared" si="27"/>
        <v>0</v>
      </c>
      <c r="T315" s="127">
        <f t="shared" si="27"/>
        <v>1578.785625</v>
      </c>
      <c r="U315" s="126">
        <f t="shared" si="27"/>
        <v>12733.464375</v>
      </c>
      <c r="V315" s="126">
        <f t="shared" si="27"/>
        <v>244.05</v>
      </c>
      <c r="W315" s="126">
        <f t="shared" si="27"/>
        <v>12489.414375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87243.049499999994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87243.049499999994</v>
      </c>
      <c r="N317" s="141">
        <f t="shared" si="28"/>
        <v>9373.33</v>
      </c>
      <c r="O317" s="141">
        <f t="shared" si="28"/>
        <v>687.76436906250001</v>
      </c>
      <c r="P317" s="141">
        <f t="shared" si="28"/>
        <v>0</v>
      </c>
      <c r="Q317" s="141">
        <f t="shared" si="28"/>
        <v>0</v>
      </c>
      <c r="R317" s="141">
        <f t="shared" si="28"/>
        <v>502.74499500000002</v>
      </c>
      <c r="S317" s="141">
        <f t="shared" si="28"/>
        <v>0</v>
      </c>
      <c r="T317" s="141">
        <f t="shared" si="28"/>
        <v>10563.8393640625</v>
      </c>
      <c r="U317" s="140">
        <f t="shared" si="28"/>
        <v>76679.210135937494</v>
      </c>
      <c r="V317" s="140">
        <f t="shared" si="28"/>
        <v>2373.3900000000003</v>
      </c>
      <c r="W317" s="140">
        <f t="shared" si="28"/>
        <v>74305.820135937509</v>
      </c>
      <c r="X317" s="191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717.38</v>
      </c>
      <c r="W325" s="482">
        <f>U325-V325</f>
        <v>7179.5400000000009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244.05</v>
      </c>
      <c r="W327" s="482">
        <f>U327-V327</f>
        <v>5101.16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15</v>
      </c>
      <c r="G331" s="391">
        <f>E331*F331</f>
        <v>2997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2997</v>
      </c>
      <c r="N331" s="483">
        <v>76.61</v>
      </c>
      <c r="O331" s="372">
        <f>G331*1.1875%</f>
        <v>35.589374999999997</v>
      </c>
      <c r="P331" s="372">
        <v>0</v>
      </c>
      <c r="Q331" s="372">
        <v>0</v>
      </c>
      <c r="R331" s="441">
        <f>G331*1%</f>
        <v>29.97</v>
      </c>
      <c r="S331" s="372">
        <f>H331*1%</f>
        <v>0</v>
      </c>
      <c r="T331" s="372">
        <f>N331+O331+P331+Q331+R331+S331</f>
        <v>142.169375</v>
      </c>
      <c r="U331" s="368">
        <f>M331-T331</f>
        <v>2854.8306250000001</v>
      </c>
      <c r="V331" s="482">
        <v>0</v>
      </c>
      <c r="W331" s="482">
        <f>U331-V331</f>
        <v>2854.8306250000001</v>
      </c>
      <c r="X331" s="370"/>
    </row>
    <row r="332" spans="1:24" ht="65.25" customHeight="1" x14ac:dyDescent="0.5">
      <c r="A332" s="121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2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3" t="s">
        <v>16</v>
      </c>
      <c r="O341" s="502" t="s">
        <v>17</v>
      </c>
      <c r="P341" s="194" t="s">
        <v>18</v>
      </c>
      <c r="Q341" s="193" t="s">
        <v>19</v>
      </c>
      <c r="R341" s="193" t="s">
        <v>20</v>
      </c>
      <c r="S341" s="193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5" t="s">
        <v>12</v>
      </c>
      <c r="Q342" s="196" t="s">
        <v>32</v>
      </c>
      <c r="R342" s="196" t="s">
        <v>33</v>
      </c>
      <c r="S342" s="196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7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173.05</v>
      </c>
      <c r="W348" s="385">
        <f>U348-V348</f>
        <v>3750.4700000000003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8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f>G352*1%</f>
        <v>28.669499999999999</v>
      </c>
      <c r="S352" s="441">
        <f>H352*1%</f>
        <v>0</v>
      </c>
      <c r="T352" s="372">
        <f>N352+O352+P352+Q352+R352+S352</f>
        <v>91.129500000000007</v>
      </c>
      <c r="U352" s="368">
        <f>M352-T352</f>
        <v>2775.8204999999998</v>
      </c>
      <c r="V352" s="498">
        <v>0</v>
      </c>
      <c r="W352" s="498">
        <f>U352-V352</f>
        <v>2775.8204999999998</v>
      </c>
      <c r="X352" s="499"/>
    </row>
    <row r="353" spans="1:24" s="198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15</v>
      </c>
      <c r="G354" s="391">
        <f>E354*F354</f>
        <v>2078.1</v>
      </c>
      <c r="H354" s="385">
        <v>0</v>
      </c>
      <c r="I354" s="428">
        <v>0</v>
      </c>
      <c r="J354" s="430">
        <v>0</v>
      </c>
      <c r="K354" s="430">
        <v>0</v>
      </c>
      <c r="L354" s="430">
        <v>66.7</v>
      </c>
      <c r="M354" s="385">
        <f>G354+H354+I354+J354+K354+L354</f>
        <v>2144.7999999999997</v>
      </c>
      <c r="N354" s="427">
        <v>0</v>
      </c>
      <c r="O354" s="427">
        <v>0</v>
      </c>
      <c r="P354" s="372">
        <v>0</v>
      </c>
      <c r="Q354" s="372">
        <v>0</v>
      </c>
      <c r="R354" s="441">
        <f>G354*1%</f>
        <v>20.780999999999999</v>
      </c>
      <c r="S354" s="372">
        <f>H354*1%</f>
        <v>0</v>
      </c>
      <c r="T354" s="372">
        <f>N354+O354+P354+Q354+R354+S354</f>
        <v>20.780999999999999</v>
      </c>
      <c r="U354" s="368">
        <f>M354-T354</f>
        <v>2124.0189999999998</v>
      </c>
      <c r="V354" s="385">
        <v>0</v>
      </c>
      <c r="W354" s="385">
        <f>U354-V354</f>
        <v>2124.0189999999998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372">
        <f>G356*1.1875%</f>
        <v>32.656244062500001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82.396244062500003</v>
      </c>
      <c r="U356" s="368">
        <f>M356-T356</f>
        <v>2667.6032559374999</v>
      </c>
      <c r="V356" s="368">
        <v>0</v>
      </c>
      <c r="W356" s="368">
        <f>U356-V356</f>
        <v>2667.6032559374999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v>185.2</v>
      </c>
      <c r="S360" s="372">
        <v>0</v>
      </c>
      <c r="T360" s="372">
        <f>N360+O360+P360+Q360+R360+S360</f>
        <v>185.2</v>
      </c>
      <c r="U360" s="368">
        <f>M360-T360</f>
        <v>2231.9700000000003</v>
      </c>
      <c r="V360" s="482">
        <v>0</v>
      </c>
      <c r="W360" s="482">
        <f>U360-V360</f>
        <v>2231.9700000000003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9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112.450305375</v>
      </c>
      <c r="P366" s="170">
        <f t="shared" si="31"/>
        <v>0</v>
      </c>
      <c r="Q366" s="170">
        <f>SUM(Q348:Q365)</f>
        <v>0</v>
      </c>
      <c r="R366" s="170">
        <f t="shared" si="31"/>
        <v>276.75549999999998</v>
      </c>
      <c r="S366" s="170">
        <f t="shared" si="31"/>
        <v>0</v>
      </c>
      <c r="T366" s="170">
        <f t="shared" si="31"/>
        <v>1295.5558053749999</v>
      </c>
      <c r="U366" s="169">
        <f t="shared" si="31"/>
        <v>19929.163594625003</v>
      </c>
      <c r="V366" s="169">
        <f t="shared" si="31"/>
        <v>173.05</v>
      </c>
      <c r="W366" s="169">
        <f t="shared" si="31"/>
        <v>19756.113594625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200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1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>
        <v>0</v>
      </c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f>G379*1%</f>
        <v>34.587000000000003</v>
      </c>
      <c r="S379" s="372">
        <v>0</v>
      </c>
      <c r="T379" s="372">
        <f>N379+O379+P379+Q379+R379+S379</f>
        <v>222.77906250000001</v>
      </c>
      <c r="U379" s="368">
        <f>M379-T379</f>
        <v>3235.9209375</v>
      </c>
      <c r="V379" s="368">
        <v>0</v>
      </c>
      <c r="W379" s="368">
        <f>U379-V379</f>
        <v>3235.9209375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f>G381*1%</f>
        <v>37.5075</v>
      </c>
      <c r="S381" s="372">
        <v>0</v>
      </c>
      <c r="T381" s="372">
        <f>N381+O381+P381+Q381+R381+S381</f>
        <v>391.25765624999997</v>
      </c>
      <c r="U381" s="368">
        <f>M381-T381</f>
        <v>3359.4923437500001</v>
      </c>
      <c r="V381" s="368">
        <v>0</v>
      </c>
      <c r="W381" s="368">
        <f>U381-V381</f>
        <v>3359.4923437500001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90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90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420.66711787499997</v>
      </c>
      <c r="P389" s="141">
        <f t="shared" si="35"/>
        <v>0</v>
      </c>
      <c r="Q389" s="141">
        <f t="shared" si="35"/>
        <v>0</v>
      </c>
      <c r="R389" s="141">
        <f t="shared" si="35"/>
        <v>536.30650000000003</v>
      </c>
      <c r="S389" s="141">
        <f t="shared" si="35"/>
        <v>0</v>
      </c>
      <c r="T389" s="141">
        <f>T387+T372+T366+T346+T339</f>
        <v>5108.1336178749998</v>
      </c>
      <c r="U389" s="140">
        <f>U387+U372+U366+U346+U339</f>
        <v>57518.985782125004</v>
      </c>
      <c r="V389" s="140">
        <f t="shared" si="35"/>
        <v>1134.48</v>
      </c>
      <c r="W389" s="140">
        <f t="shared" si="35"/>
        <v>56384.505782124994</v>
      </c>
      <c r="X389" s="191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2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3" t="s">
        <v>266</v>
      </c>
      <c r="B397" s="204"/>
      <c r="C397" s="205"/>
      <c r="D397" s="205"/>
      <c r="E397" s="205"/>
      <c r="F397" s="206"/>
      <c r="G397" s="205"/>
      <c r="H397" s="207"/>
      <c r="I397" s="205"/>
      <c r="J397" s="205"/>
      <c r="K397" s="205"/>
      <c r="L397" s="205"/>
      <c r="M397" s="204"/>
      <c r="N397" s="208"/>
      <c r="O397" s="208"/>
      <c r="P397" s="208"/>
      <c r="Q397" s="208"/>
      <c r="R397" s="208"/>
      <c r="S397" s="208"/>
      <c r="T397" s="208"/>
      <c r="U397" s="208"/>
      <c r="V397" s="208"/>
      <c r="W397" s="209"/>
      <c r="X397" s="204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244.05</v>
      </c>
      <c r="W398" s="385">
        <f>U398-V398</f>
        <v>5101.16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10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1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2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f>G414*1%</f>
        <v>30.306000000000001</v>
      </c>
      <c r="S414" s="372">
        <f>H414*1%</f>
        <v>0</v>
      </c>
      <c r="T414" s="372">
        <f>N414+O414+P414+Q414+R414+S414</f>
        <v>146.56437500000001</v>
      </c>
      <c r="U414" s="368">
        <f>M414-T414</f>
        <v>2884.035625</v>
      </c>
      <c r="V414" s="385">
        <v>0</v>
      </c>
      <c r="W414" s="385">
        <f>U414-V414</f>
        <v>2884.035625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f>G418*1%</f>
        <v>39.094499999999996</v>
      </c>
      <c r="S418" s="372">
        <v>0</v>
      </c>
      <c r="T418" s="372">
        <f>N418+O418+P418+Q418+R418+S418</f>
        <v>420.11921875000002</v>
      </c>
      <c r="U418" s="368">
        <f>M418-T418</f>
        <v>3489.3307812499997</v>
      </c>
      <c r="V418" s="385">
        <v>0</v>
      </c>
      <c r="W418" s="385">
        <f>U418-V418</f>
        <v>3489.3307812499997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3"/>
      <c r="H424" s="40"/>
      <c r="I424" s="214"/>
      <c r="J424" s="214"/>
      <c r="K424" s="214"/>
      <c r="L424" s="214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3"/>
      <c r="H425" s="40"/>
      <c r="I425" s="214"/>
      <c r="J425" s="214"/>
      <c r="K425" s="214"/>
      <c r="L425" s="214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3"/>
      <c r="H426" s="40"/>
      <c r="I426" s="214"/>
      <c r="J426" s="214"/>
      <c r="K426" s="214"/>
      <c r="L426" s="214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5"/>
      <c r="B429" s="216"/>
      <c r="C429" s="216"/>
      <c r="D429" s="216"/>
      <c r="E429" s="217"/>
      <c r="F429" s="38"/>
      <c r="G429" s="213"/>
      <c r="H429" s="40"/>
      <c r="I429" s="214"/>
      <c r="J429" s="214"/>
      <c r="K429" s="214"/>
      <c r="L429" s="214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424.60200000000003</v>
      </c>
      <c r="S434" s="170">
        <f t="shared" si="38"/>
        <v>0</v>
      </c>
      <c r="T434" s="170">
        <f>SUM(T398:T433)</f>
        <v>3896.8668750000002</v>
      </c>
      <c r="U434" s="169">
        <f t="shared" si="38"/>
        <v>47718.313125000001</v>
      </c>
      <c r="V434" s="169">
        <f>SUM(V398:V433)</f>
        <v>444.06</v>
      </c>
      <c r="W434" s="169">
        <f>SUM(W398:W433)</f>
        <v>47274.253124999996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2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189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90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57.34</v>
      </c>
      <c r="W494" s="385">
        <f>U494-V494</f>
        <v>2646.49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15</v>
      </c>
      <c r="G502" s="391">
        <f>E502*F502</f>
        <v>5019.5999999999995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5019.5999999999995</v>
      </c>
      <c r="N502" s="427">
        <v>527.02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527.02</v>
      </c>
      <c r="U502" s="368">
        <f>M502-T502</f>
        <v>4492.58</v>
      </c>
      <c r="V502" s="368">
        <v>0</v>
      </c>
      <c r="W502" s="385">
        <f>U502-V502</f>
        <v>4492.58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0</v>
      </c>
      <c r="W506" s="169">
        <f t="shared" si="44"/>
        <v>7927.6710937499993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0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/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326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326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41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327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326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328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326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329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332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331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f>G529*1%</f>
        <v>32.58</v>
      </c>
      <c r="S529" s="372">
        <f>H529*1%</f>
        <v>0</v>
      </c>
      <c r="T529" s="372">
        <f>N529+O529+P529+Q529+R529+S529</f>
        <v>196.55874999999997</v>
      </c>
      <c r="U529" s="368">
        <f>M529-T529</f>
        <v>3061.4412499999999</v>
      </c>
      <c r="V529" s="368">
        <v>0</v>
      </c>
      <c r="W529" s="368">
        <f>U529-V529</f>
        <v>3061.4412499999999</v>
      </c>
      <c r="X529" s="370"/>
    </row>
    <row r="530" spans="1:24" ht="65.25" customHeight="1" x14ac:dyDescent="0.5">
      <c r="A530" s="100" t="s">
        <v>333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334</v>
      </c>
      <c r="B531" s="377"/>
      <c r="C531" s="377">
        <v>1100</v>
      </c>
      <c r="D531" s="377">
        <v>1000</v>
      </c>
      <c r="E531" s="471">
        <v>0</v>
      </c>
      <c r="F531" s="473">
        <v>0</v>
      </c>
      <c r="G531" s="468">
        <f>E531*F531</f>
        <v>0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0</v>
      </c>
      <c r="N531" s="372">
        <v>0</v>
      </c>
      <c r="O531" s="372">
        <f t="shared" si="46"/>
        <v>0</v>
      </c>
      <c r="P531" s="372">
        <v>0</v>
      </c>
      <c r="Q531" s="372">
        <v>0</v>
      </c>
      <c r="R531" s="441">
        <f>G531*1%</f>
        <v>0</v>
      </c>
      <c r="S531" s="372">
        <v>0</v>
      </c>
      <c r="T531" s="372">
        <f>N531+O531+P531+Q531+R531+S531</f>
        <v>0</v>
      </c>
      <c r="U531" s="368">
        <f>M531-T531</f>
        <v>0</v>
      </c>
      <c r="V531" s="368">
        <v>0</v>
      </c>
      <c r="W531" s="368">
        <f>U531-V531</f>
        <v>0</v>
      </c>
      <c r="X531" s="370"/>
    </row>
    <row r="532" spans="1:24" ht="65.25" customHeight="1" x14ac:dyDescent="0.5">
      <c r="A532" s="100"/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335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2" t="s">
        <v>336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337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338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337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v>182.8</v>
      </c>
      <c r="S537" s="372">
        <f>H537*1%</f>
        <v>0</v>
      </c>
      <c r="T537" s="372">
        <f>N537+O537+P537+Q537+R537+S537</f>
        <v>211.11475000000002</v>
      </c>
      <c r="U537" s="368">
        <f>M537-T537</f>
        <v>2178.2452499999999</v>
      </c>
      <c r="V537" s="368">
        <v>0</v>
      </c>
      <c r="W537" s="368">
        <f>U537-V537</f>
        <v>2178.2452499999999</v>
      </c>
      <c r="X537" s="370"/>
    </row>
    <row r="538" spans="1:24" ht="65.25" customHeight="1" x14ac:dyDescent="0.5">
      <c r="A538" s="88" t="s">
        <v>339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326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340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17622.449999999997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17627.41</v>
      </c>
      <c r="N541" s="170">
        <f t="shared" si="47"/>
        <v>471.43</v>
      </c>
      <c r="O541" s="170">
        <f t="shared" si="47"/>
        <v>209.26659375000003</v>
      </c>
      <c r="P541" s="170">
        <f t="shared" si="47"/>
        <v>0</v>
      </c>
      <c r="Q541" s="170">
        <f t="shared" si="47"/>
        <v>0</v>
      </c>
      <c r="R541" s="170">
        <f t="shared" si="47"/>
        <v>335.18049999999999</v>
      </c>
      <c r="S541" s="170">
        <f t="shared" si="47"/>
        <v>0</v>
      </c>
      <c r="T541" s="170">
        <f t="shared" si="47"/>
        <v>1015.8770937499999</v>
      </c>
      <c r="U541" s="169">
        <f t="shared" si="47"/>
        <v>16611.532906249999</v>
      </c>
      <c r="V541" s="169">
        <f t="shared" si="47"/>
        <v>0</v>
      </c>
      <c r="W541" s="169">
        <f t="shared" si="47"/>
        <v>16611.532906249999</v>
      </c>
      <c r="X541" s="166"/>
    </row>
    <row r="542" spans="1:24" ht="65.25" customHeight="1" x14ac:dyDescent="0.45">
      <c r="A542" s="77" t="s">
        <v>341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342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343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343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343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344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345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346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2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347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348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f>G570*1.1875%</f>
        <v>58.788375000000002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622.94437499999992</v>
      </c>
      <c r="U570" s="368">
        <f>M570-T570</f>
        <v>4327.6556250000003</v>
      </c>
      <c r="V570" s="385">
        <v>0</v>
      </c>
      <c r="W570" s="385">
        <f>U570-V570</f>
        <v>4327.6556250000003</v>
      </c>
      <c r="X570" s="419"/>
    </row>
    <row r="571" spans="1:24" ht="65.25" customHeight="1" x14ac:dyDescent="0.5">
      <c r="A571" s="61" t="s">
        <v>349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350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351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352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352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353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354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372">
        <f>G583*1.1875%</f>
        <v>36.357093750000004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150.61359375000001</v>
      </c>
      <c r="U583" s="368">
        <f>M583-T583</f>
        <v>2911.0364062500003</v>
      </c>
      <c r="V583" s="385">
        <v>0</v>
      </c>
      <c r="W583" s="385">
        <f>U583-V583</f>
        <v>2911.0364062500003</v>
      </c>
      <c r="X583" s="370"/>
    </row>
    <row r="584" spans="1:24" ht="65.25" customHeight="1" x14ac:dyDescent="0.5">
      <c r="A584" s="88" t="s">
        <v>355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356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95.145468750000006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1420.50746875</v>
      </c>
      <c r="U591" s="169">
        <f>U589+U587+U585+U583+U581+U579+U577+U572+U570</f>
        <v>14618.84253125</v>
      </c>
      <c r="V591" s="169">
        <f t="shared" si="50"/>
        <v>156.19999999999999</v>
      </c>
      <c r="W591" s="169">
        <f>W589+W587+W585+W583+W581+W579+W577+W572+W570</f>
        <v>14462.64253125</v>
      </c>
      <c r="X591" s="166"/>
    </row>
    <row r="592" spans="1:24" ht="65.25" customHeight="1" x14ac:dyDescent="0.45">
      <c r="A592" s="77" t="s">
        <v>357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358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f>G593*1.1875%</f>
        <v>73.852406250000001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855.07240625000009</v>
      </c>
      <c r="U593" s="368">
        <f>M593-T593</f>
        <v>5364.0775937500002</v>
      </c>
      <c r="V593" s="368">
        <v>0</v>
      </c>
      <c r="W593" s="368">
        <f>U593-V593</f>
        <v>5364.0775937500002</v>
      </c>
      <c r="X593" s="370"/>
    </row>
    <row r="594" spans="1:24" ht="65.25" customHeight="1" x14ac:dyDescent="0.5">
      <c r="A594" s="229" t="s">
        <v>359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73.852406250000001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855.07240625000009</v>
      </c>
      <c r="U595" s="169">
        <f t="shared" si="51"/>
        <v>5364.0775937500002</v>
      </c>
      <c r="V595" s="169">
        <f t="shared" si="51"/>
        <v>0</v>
      </c>
      <c r="W595" s="169">
        <f t="shared" si="51"/>
        <v>5364.0775937500002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360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361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259.58</v>
      </c>
      <c r="W598" s="385">
        <f>U598-V598</f>
        <v>5391.03</v>
      </c>
      <c r="X598" s="419"/>
    </row>
    <row r="599" spans="1:24" ht="65.25" customHeight="1" x14ac:dyDescent="0.5">
      <c r="A599" s="32" t="s">
        <v>362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363</v>
      </c>
      <c r="B600" s="438"/>
      <c r="C600" s="377">
        <v>1100</v>
      </c>
      <c r="D600" s="377">
        <v>1000</v>
      </c>
      <c r="E600" s="439">
        <v>0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/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2" t="s">
        <v>364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f>G609*1%</f>
        <v>29.97</v>
      </c>
      <c r="S609" s="372">
        <v>0</v>
      </c>
      <c r="T609" s="372">
        <f>N609+O609+P609+Q609+R609+S609</f>
        <v>142.169375</v>
      </c>
      <c r="U609" s="368">
        <f>M609-T609</f>
        <v>2854.8306250000001</v>
      </c>
      <c r="V609" s="385">
        <v>99.59</v>
      </c>
      <c r="W609" s="385">
        <f>U609-V609</f>
        <v>2755.2406249999999</v>
      </c>
      <c r="X609" s="370"/>
    </row>
    <row r="610" spans="1:24" ht="65.25" customHeight="1" x14ac:dyDescent="0.5">
      <c r="A610" s="88" t="s">
        <v>365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366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0</v>
      </c>
      <c r="W611" s="385">
        <f>U611-V611</f>
        <v>4800.1200000000008</v>
      </c>
      <c r="X611" s="370"/>
    </row>
    <row r="612" spans="1:24" ht="65.25" customHeight="1" x14ac:dyDescent="0.5">
      <c r="A612" s="64" t="s">
        <v>367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368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369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370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371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372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2" t="s">
        <v>373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374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375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376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377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378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359.16999999999996</v>
      </c>
      <c r="W625" s="169">
        <f t="shared" si="53"/>
        <v>37579.575312499997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379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380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381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187740.9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187895.52000000002</v>
      </c>
      <c r="N647" s="141">
        <f t="shared" si="56"/>
        <v>11429.389999999998</v>
      </c>
      <c r="O647" s="141">
        <f t="shared" si="56"/>
        <v>1667.1484687500001</v>
      </c>
      <c r="P647" s="141">
        <f t="shared" si="56"/>
        <v>0</v>
      </c>
      <c r="Q647" s="141">
        <f t="shared" si="56"/>
        <v>0</v>
      </c>
      <c r="R647" s="141">
        <f t="shared" si="56"/>
        <v>1586.3425000000002</v>
      </c>
      <c r="S647" s="141">
        <f t="shared" si="56"/>
        <v>0</v>
      </c>
      <c r="T647" s="141">
        <f t="shared" si="56"/>
        <v>14682.880968750002</v>
      </c>
      <c r="U647" s="140">
        <f t="shared" si="56"/>
        <v>173212.63903124997</v>
      </c>
      <c r="V647" s="140">
        <f t="shared" si="56"/>
        <v>1216.77</v>
      </c>
      <c r="W647" s="140">
        <f t="shared" si="56"/>
        <v>171995.86903124998</v>
      </c>
      <c r="X647" s="191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382</v>
      </c>
      <c r="I650" s="236" t="s">
        <v>383</v>
      </c>
      <c r="J650" s="17" t="s">
        <v>384</v>
      </c>
      <c r="K650" s="237" t="s">
        <v>385</v>
      </c>
      <c r="L650" s="236" t="s">
        <v>386</v>
      </c>
      <c r="M650" s="238" t="s">
        <v>15</v>
      </c>
      <c r="N650" s="239" t="s">
        <v>387</v>
      </c>
      <c r="O650" s="239" t="s">
        <v>17</v>
      </c>
      <c r="P650" s="239" t="s">
        <v>388</v>
      </c>
      <c r="Q650" s="188" t="s">
        <v>389</v>
      </c>
      <c r="R650" s="239" t="s">
        <v>390</v>
      </c>
      <c r="S650" s="240" t="s">
        <v>391</v>
      </c>
      <c r="T650" s="238" t="s">
        <v>15</v>
      </c>
      <c r="U650" s="238" t="s">
        <v>392</v>
      </c>
      <c r="V650" s="12" t="s">
        <v>393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394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550308.99884999997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551156.40885000001</v>
      </c>
      <c r="N651" s="141">
        <f t="shared" si="57"/>
        <v>45596.109999999993</v>
      </c>
      <c r="O651" s="141">
        <f t="shared" si="57"/>
        <v>3572.2742994375003</v>
      </c>
      <c r="P651" s="141">
        <f t="shared" si="57"/>
        <v>0</v>
      </c>
      <c r="Q651" s="141">
        <f t="shared" si="57"/>
        <v>0</v>
      </c>
      <c r="R651" s="141">
        <f t="shared" si="57"/>
        <v>3305.7174950000003</v>
      </c>
      <c r="S651" s="141">
        <f t="shared" si="57"/>
        <v>0</v>
      </c>
      <c r="T651" s="141">
        <f t="shared" si="57"/>
        <v>52474.101794437505</v>
      </c>
      <c r="U651" s="140">
        <f t="shared" si="57"/>
        <v>498682.3070555625</v>
      </c>
      <c r="V651" s="140">
        <f t="shared" si="57"/>
        <v>9997.9350000000013</v>
      </c>
      <c r="W651" s="140">
        <f t="shared" si="57"/>
        <v>488684.3720555625</v>
      </c>
      <c r="X651" s="191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395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396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397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398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399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398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400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398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401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398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402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398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403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398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404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398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398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398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398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405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398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406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398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407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398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408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398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409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398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410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398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411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398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412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413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414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1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521244.00064931251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DICIEMBRE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8"/>
  <sheetViews>
    <sheetView view="pageLayout" zoomScale="40" zoomScaleNormal="25" zoomScaleSheetLayoutView="55" zoomScalePageLayoutView="40" workbookViewId="0">
      <selection sqref="A1:A2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6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3" t="s">
        <v>2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 t="s">
        <v>3</v>
      </c>
      <c r="O1" s="523"/>
      <c r="P1" s="523"/>
      <c r="Q1" s="523"/>
      <c r="R1" s="523"/>
      <c r="S1" s="523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415</v>
      </c>
      <c r="M2" s="550" t="s">
        <v>15</v>
      </c>
      <c r="N2" s="548" t="s">
        <v>387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416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417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418</v>
      </c>
      <c r="W3" s="258" t="s">
        <v>37</v>
      </c>
      <c r="X3" s="550"/>
    </row>
    <row r="4" spans="1:24" s="263" customFormat="1" ht="65.25" customHeight="1" x14ac:dyDescent="0.45">
      <c r="A4" s="261" t="s">
        <v>419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420</v>
      </c>
      <c r="B5" s="540"/>
      <c r="C5" s="540">
        <v>1201</v>
      </c>
      <c r="D5" s="540">
        <v>1200</v>
      </c>
      <c r="E5" s="542">
        <v>334.64</v>
      </c>
      <c r="F5" s="543">
        <v>15</v>
      </c>
      <c r="G5" s="544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200.78</v>
      </c>
      <c r="W5" s="539">
        <f>U5-V5</f>
        <v>4291.8</v>
      </c>
      <c r="X5" s="540"/>
    </row>
    <row r="6" spans="1:24" ht="65.25" customHeight="1" x14ac:dyDescent="0.5">
      <c r="A6" s="266" t="s">
        <v>421</v>
      </c>
      <c r="B6" s="540"/>
      <c r="C6" s="540"/>
      <c r="D6" s="540"/>
      <c r="E6" s="542"/>
      <c r="F6" s="543"/>
      <c r="G6" s="544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422</v>
      </c>
      <c r="B7" s="540"/>
      <c r="C7" s="540">
        <v>1201</v>
      </c>
      <c r="D7" s="540">
        <v>1200</v>
      </c>
      <c r="E7" s="542">
        <v>360.54</v>
      </c>
      <c r="F7" s="543">
        <v>15</v>
      </c>
      <c r="G7" s="544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216.32</v>
      </c>
      <c r="W7" s="539">
        <f>U7-V7</f>
        <v>4583.8000000000011</v>
      </c>
      <c r="X7" s="540"/>
    </row>
    <row r="8" spans="1:24" ht="65.25" customHeight="1" x14ac:dyDescent="0.5">
      <c r="A8" s="266" t="s">
        <v>423</v>
      </c>
      <c r="B8" s="540"/>
      <c r="C8" s="540"/>
      <c r="D8" s="540"/>
      <c r="E8" s="542"/>
      <c r="F8" s="543"/>
      <c r="G8" s="544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424</v>
      </c>
      <c r="B9" s="546"/>
      <c r="C9" s="546">
        <v>1201</v>
      </c>
      <c r="D9" s="546">
        <v>1200</v>
      </c>
      <c r="E9" s="542">
        <v>262.52999999999997</v>
      </c>
      <c r="F9" s="547">
        <v>15</v>
      </c>
      <c r="G9" s="544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118.14</v>
      </c>
      <c r="W9" s="539">
        <f>U9-V9</f>
        <v>3480.65</v>
      </c>
      <c r="X9" s="546"/>
    </row>
    <row r="10" spans="1:24" s="267" customFormat="1" ht="65.25" customHeight="1" x14ac:dyDescent="0.5">
      <c r="A10" s="266" t="s">
        <v>425</v>
      </c>
      <c r="B10" s="546"/>
      <c r="C10" s="546"/>
      <c r="D10" s="546"/>
      <c r="E10" s="542"/>
      <c r="F10" s="547"/>
      <c r="G10" s="544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2"/>
      <c r="F11" s="543"/>
      <c r="G11" s="544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2"/>
      <c r="F12" s="543"/>
      <c r="G12" s="544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426</v>
      </c>
      <c r="B13" s="540"/>
      <c r="C13" s="540">
        <v>1201</v>
      </c>
      <c r="D13" s="540">
        <v>1200</v>
      </c>
      <c r="E13" s="542">
        <v>406.75</v>
      </c>
      <c r="F13" s="543">
        <v>15</v>
      </c>
      <c r="G13" s="544">
        <f>E13*F13</f>
        <v>6101.25</v>
      </c>
      <c r="H13" s="538">
        <v>0</v>
      </c>
      <c r="I13" s="541">
        <v>0</v>
      </c>
      <c r="J13" s="541"/>
      <c r="K13" s="541">
        <v>0</v>
      </c>
      <c r="L13" s="541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244.05</v>
      </c>
      <c r="W13" s="539">
        <f>U13-V13</f>
        <v>5101.16</v>
      </c>
      <c r="X13" s="540"/>
    </row>
    <row r="14" spans="1:24" ht="65.25" customHeight="1" x14ac:dyDescent="0.5">
      <c r="A14" s="266" t="s">
        <v>427</v>
      </c>
      <c r="B14" s="540"/>
      <c r="C14" s="540"/>
      <c r="D14" s="540"/>
      <c r="E14" s="542"/>
      <c r="F14" s="543"/>
      <c r="G14" s="544"/>
      <c r="H14" s="538"/>
      <c r="I14" s="541"/>
      <c r="J14" s="541"/>
      <c r="K14" s="541"/>
      <c r="L14" s="541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428</v>
      </c>
      <c r="B15" s="540"/>
      <c r="C15" s="540">
        <v>1201</v>
      </c>
      <c r="D15" s="540">
        <v>1200</v>
      </c>
      <c r="E15" s="542">
        <v>262.52999999999997</v>
      </c>
      <c r="F15" s="543">
        <v>15</v>
      </c>
      <c r="G15" s="544">
        <f>E15*F15</f>
        <v>3937.95</v>
      </c>
      <c r="H15" s="538">
        <v>0</v>
      </c>
      <c r="I15" s="541">
        <v>0</v>
      </c>
      <c r="J15" s="541">
        <v>0</v>
      </c>
      <c r="K15" s="541">
        <v>0</v>
      </c>
      <c r="L15" s="541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118.14</v>
      </c>
      <c r="W15" s="539">
        <f>U15-V15</f>
        <v>3480.65</v>
      </c>
      <c r="X15" s="540"/>
    </row>
    <row r="16" spans="1:24" ht="65.25" customHeight="1" x14ac:dyDescent="0.5">
      <c r="A16" s="266" t="s">
        <v>429</v>
      </c>
      <c r="B16" s="540"/>
      <c r="C16" s="540"/>
      <c r="D16" s="540"/>
      <c r="E16" s="542"/>
      <c r="F16" s="543"/>
      <c r="G16" s="544"/>
      <c r="H16" s="538"/>
      <c r="I16" s="541"/>
      <c r="J16" s="541"/>
      <c r="K16" s="541"/>
      <c r="L16" s="541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430</v>
      </c>
      <c r="B17" s="540"/>
      <c r="C17" s="540">
        <v>1201</v>
      </c>
      <c r="D17" s="540">
        <v>1200</v>
      </c>
      <c r="E17" s="542">
        <v>288.42</v>
      </c>
      <c r="F17" s="543">
        <v>15</v>
      </c>
      <c r="G17" s="544">
        <f>E17*F17</f>
        <v>4326.3</v>
      </c>
      <c r="H17" s="538">
        <v>0</v>
      </c>
      <c r="I17" s="541">
        <v>0</v>
      </c>
      <c r="J17" s="541"/>
      <c r="K17" s="541">
        <v>0</v>
      </c>
      <c r="L17" s="541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173.5</v>
      </c>
      <c r="W17" s="539">
        <f>U17-V17</f>
        <v>3750.0200000000004</v>
      </c>
      <c r="X17" s="540"/>
    </row>
    <row r="18" spans="1:24" ht="65.25" customHeight="1" x14ac:dyDescent="0.5">
      <c r="A18" s="266" t="s">
        <v>431</v>
      </c>
      <c r="B18" s="540"/>
      <c r="C18" s="540"/>
      <c r="D18" s="540"/>
      <c r="E18" s="542"/>
      <c r="F18" s="543"/>
      <c r="G18" s="544"/>
      <c r="H18" s="538"/>
      <c r="I18" s="541"/>
      <c r="J18" s="541"/>
      <c r="K18" s="541"/>
      <c r="L18" s="541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432</v>
      </c>
      <c r="B19" s="540"/>
      <c r="C19" s="540">
        <v>1201</v>
      </c>
      <c r="D19" s="540">
        <v>1200</v>
      </c>
      <c r="E19" s="542">
        <v>173.96</v>
      </c>
      <c r="F19" s="543">
        <v>15</v>
      </c>
      <c r="G19" s="544">
        <f>E19*F19</f>
        <v>2609.4</v>
      </c>
      <c r="H19" s="538">
        <v>0</v>
      </c>
      <c r="I19" s="541">
        <v>0</v>
      </c>
      <c r="J19" s="541">
        <v>0</v>
      </c>
      <c r="K19" s="541">
        <v>0</v>
      </c>
      <c r="L19" s="541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52.19</v>
      </c>
      <c r="W19" s="539">
        <f>U19-V19</f>
        <v>2537.69</v>
      </c>
      <c r="X19" s="540"/>
    </row>
    <row r="20" spans="1:24" ht="65.25" customHeight="1" x14ac:dyDescent="0.5">
      <c r="A20" s="266" t="s">
        <v>433</v>
      </c>
      <c r="B20" s="540"/>
      <c r="C20" s="540"/>
      <c r="D20" s="540"/>
      <c r="E20" s="542"/>
      <c r="F20" s="543"/>
      <c r="G20" s="544"/>
      <c r="H20" s="538"/>
      <c r="I20" s="541"/>
      <c r="J20" s="541"/>
      <c r="K20" s="541"/>
      <c r="L20" s="541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434</v>
      </c>
      <c r="B21" s="540"/>
      <c r="C21" s="540">
        <v>1201</v>
      </c>
      <c r="D21" s="540">
        <v>1200</v>
      </c>
      <c r="E21" s="542">
        <v>406.75</v>
      </c>
      <c r="F21" s="543">
        <v>15</v>
      </c>
      <c r="G21" s="544">
        <f>E21*F21</f>
        <v>6101.25</v>
      </c>
      <c r="H21" s="538">
        <v>0</v>
      </c>
      <c r="I21" s="541">
        <v>0</v>
      </c>
      <c r="J21" s="541"/>
      <c r="K21" s="541">
        <v>0</v>
      </c>
      <c r="L21" s="541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0</v>
      </c>
      <c r="W21" s="539">
        <f>U21-V21</f>
        <v>5345.21</v>
      </c>
      <c r="X21" s="540"/>
    </row>
    <row r="22" spans="1:24" ht="65.25" customHeight="1" x14ac:dyDescent="0.5">
      <c r="A22" s="266" t="s">
        <v>435</v>
      </c>
      <c r="B22" s="540"/>
      <c r="C22" s="540"/>
      <c r="D22" s="540"/>
      <c r="E22" s="542"/>
      <c r="F22" s="543"/>
      <c r="G22" s="544"/>
      <c r="H22" s="538"/>
      <c r="I22" s="541"/>
      <c r="J22" s="541"/>
      <c r="K22" s="541"/>
      <c r="L22" s="541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436</v>
      </c>
      <c r="B23" s="540"/>
      <c r="C23" s="540">
        <v>1201</v>
      </c>
      <c r="D23" s="540">
        <v>1200</v>
      </c>
      <c r="E23" s="542">
        <v>142.73330000000001</v>
      </c>
      <c r="F23" s="543">
        <v>15</v>
      </c>
      <c r="G23" s="544">
        <f>E23*F23</f>
        <v>2140.9995000000004</v>
      </c>
      <c r="H23" s="538">
        <v>0</v>
      </c>
      <c r="I23" s="541">
        <v>0</v>
      </c>
      <c r="J23" s="541"/>
      <c r="K23" s="541">
        <v>0</v>
      </c>
      <c r="L23" s="541">
        <v>59.85</v>
      </c>
      <c r="M23" s="538">
        <f>G23+H23+I23+J23+K23+L23</f>
        <v>2200.8495000000003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2200.8495000000003</v>
      </c>
      <c r="V23" s="538">
        <v>0</v>
      </c>
      <c r="W23" s="539">
        <f>U23-V23</f>
        <v>2200.8495000000003</v>
      </c>
      <c r="X23" s="540"/>
    </row>
    <row r="24" spans="1:24" ht="65.25" customHeight="1" x14ac:dyDescent="0.5">
      <c r="A24" s="266" t="s">
        <v>437</v>
      </c>
      <c r="B24" s="540"/>
      <c r="C24" s="540"/>
      <c r="D24" s="540"/>
      <c r="E24" s="542"/>
      <c r="F24" s="543"/>
      <c r="G24" s="544"/>
      <c r="H24" s="538"/>
      <c r="I24" s="541"/>
      <c r="J24" s="541"/>
      <c r="K24" s="541"/>
      <c r="L24" s="541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436</v>
      </c>
      <c r="B25" s="540"/>
      <c r="C25" s="540">
        <v>1201</v>
      </c>
      <c r="D25" s="540">
        <v>1200</v>
      </c>
      <c r="E25" s="542">
        <v>160.15</v>
      </c>
      <c r="F25" s="543">
        <v>15</v>
      </c>
      <c r="G25" s="544">
        <f>E25*F25</f>
        <v>2402.25</v>
      </c>
      <c r="H25" s="538">
        <v>0</v>
      </c>
      <c r="I25" s="541">
        <v>0</v>
      </c>
      <c r="J25" s="541"/>
      <c r="K25" s="541">
        <v>0</v>
      </c>
      <c r="L25" s="541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0</v>
      </c>
      <c r="W25" s="539">
        <f>U25-V25</f>
        <v>2376.7432812500001</v>
      </c>
      <c r="X25" s="540"/>
    </row>
    <row r="26" spans="1:24" ht="65.25" customHeight="1" x14ac:dyDescent="0.5">
      <c r="A26" s="266" t="s">
        <v>438</v>
      </c>
      <c r="B26" s="540"/>
      <c r="C26" s="540"/>
      <c r="D26" s="540"/>
      <c r="E26" s="542"/>
      <c r="F26" s="543"/>
      <c r="G26" s="544"/>
      <c r="H26" s="538"/>
      <c r="I26" s="541"/>
      <c r="J26" s="541"/>
      <c r="K26" s="541"/>
      <c r="L26" s="541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439</v>
      </c>
      <c r="B27" s="540"/>
      <c r="C27" s="540">
        <v>1201</v>
      </c>
      <c r="D27" s="540">
        <v>1200</v>
      </c>
      <c r="E27" s="542">
        <v>248.07</v>
      </c>
      <c r="F27" s="543">
        <v>15</v>
      </c>
      <c r="G27" s="544">
        <f>E27*F27</f>
        <v>3721.0499999999997</v>
      </c>
      <c r="H27" s="538">
        <v>0</v>
      </c>
      <c r="I27" s="541"/>
      <c r="J27" s="541"/>
      <c r="K27" s="541">
        <v>0</v>
      </c>
      <c r="L27" s="541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111.63</v>
      </c>
      <c r="W27" s="539">
        <f>U27-V27</f>
        <v>3304.9599999999996</v>
      </c>
      <c r="X27" s="540"/>
    </row>
    <row r="28" spans="1:24" ht="65.25" customHeight="1" x14ac:dyDescent="0.5">
      <c r="A28" s="269" t="s">
        <v>440</v>
      </c>
      <c r="B28" s="540"/>
      <c r="C28" s="540"/>
      <c r="D28" s="540"/>
      <c r="E28" s="542"/>
      <c r="F28" s="543"/>
      <c r="G28" s="544"/>
      <c r="H28" s="538"/>
      <c r="I28" s="541"/>
      <c r="J28" s="541"/>
      <c r="K28" s="541"/>
      <c r="L28" s="541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441</v>
      </c>
      <c r="B29" s="540"/>
      <c r="C29" s="540">
        <v>1201</v>
      </c>
      <c r="D29" s="540">
        <v>1200</v>
      </c>
      <c r="E29" s="542">
        <v>230.02</v>
      </c>
      <c r="F29" s="543">
        <v>15</v>
      </c>
      <c r="G29" s="544">
        <f>E29*F29</f>
        <v>3450.3</v>
      </c>
      <c r="H29" s="538">
        <v>0</v>
      </c>
      <c r="I29" s="541">
        <v>0</v>
      </c>
      <c r="J29" s="541">
        <v>0</v>
      </c>
      <c r="K29" s="541">
        <v>0</v>
      </c>
      <c r="L29" s="541">
        <v>0</v>
      </c>
      <c r="M29" s="538">
        <f>G29+H29+I29+J29+K29+L29</f>
        <v>3450.3</v>
      </c>
      <c r="N29" s="538">
        <v>146.21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146.21</v>
      </c>
      <c r="U29" s="538">
        <f>M29-T29</f>
        <v>3304.09</v>
      </c>
      <c r="V29" s="538">
        <v>103.51</v>
      </c>
      <c r="W29" s="539">
        <f>U29-V29</f>
        <v>3200.58</v>
      </c>
      <c r="X29" s="540"/>
    </row>
    <row r="30" spans="1:24" ht="65.25" customHeight="1" x14ac:dyDescent="0.5">
      <c r="A30" s="271" t="s">
        <v>442</v>
      </c>
      <c r="B30" s="540"/>
      <c r="C30" s="540"/>
      <c r="D30" s="540"/>
      <c r="E30" s="542"/>
      <c r="F30" s="543"/>
      <c r="G30" s="544"/>
      <c r="H30" s="538"/>
      <c r="I30" s="541"/>
      <c r="J30" s="541"/>
      <c r="K30" s="541"/>
      <c r="L30" s="541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443</v>
      </c>
      <c r="B31" s="540"/>
      <c r="C31" s="540">
        <v>1201</v>
      </c>
      <c r="D31" s="540">
        <v>1200</v>
      </c>
      <c r="E31" s="542">
        <v>140.61000000000001</v>
      </c>
      <c r="F31" s="543">
        <v>15</v>
      </c>
      <c r="G31" s="544">
        <f>E31*F31</f>
        <v>2109.15</v>
      </c>
      <c r="H31" s="538">
        <v>0</v>
      </c>
      <c r="I31" s="541">
        <v>0</v>
      </c>
      <c r="J31" s="541">
        <v>0</v>
      </c>
      <c r="K31" s="541">
        <v>0</v>
      </c>
      <c r="L31" s="541">
        <v>63.32</v>
      </c>
      <c r="M31" s="538">
        <f>G31+H31+I31+J31+K31+L31</f>
        <v>2172.4700000000003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2172.4700000000003</v>
      </c>
      <c r="V31" s="538">
        <v>0</v>
      </c>
      <c r="W31" s="539">
        <f>U31-V31</f>
        <v>2172.4700000000003</v>
      </c>
      <c r="X31" s="540"/>
    </row>
    <row r="32" spans="1:24" ht="65.25" customHeight="1" x14ac:dyDescent="0.5">
      <c r="A32" s="271" t="s">
        <v>444</v>
      </c>
      <c r="B32" s="540"/>
      <c r="C32" s="540"/>
      <c r="D32" s="540"/>
      <c r="E32" s="542"/>
      <c r="F32" s="543"/>
      <c r="G32" s="544"/>
      <c r="H32" s="538"/>
      <c r="I32" s="541"/>
      <c r="J32" s="541"/>
      <c r="K32" s="541"/>
      <c r="L32" s="541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hidden="1" customHeight="1" x14ac:dyDescent="0.5">
      <c r="A33" s="264"/>
      <c r="B33" s="540"/>
      <c r="C33" s="540">
        <v>1201</v>
      </c>
      <c r="D33" s="540">
        <v>1200</v>
      </c>
      <c r="E33" s="542"/>
      <c r="F33" s="543"/>
      <c r="G33" s="544">
        <f>E33*F33</f>
        <v>0</v>
      </c>
      <c r="H33" s="538">
        <v>0</v>
      </c>
      <c r="I33" s="541"/>
      <c r="J33" s="541"/>
      <c r="K33" s="541">
        <v>0</v>
      </c>
      <c r="L33" s="541"/>
      <c r="M33" s="538">
        <f>G33+H33+I33+J33+K33+L33</f>
        <v>0</v>
      </c>
      <c r="N33" s="538"/>
      <c r="O33" s="538">
        <v>0</v>
      </c>
      <c r="P33" s="538"/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0</v>
      </c>
      <c r="V33" s="538">
        <f>G33*2%</f>
        <v>0</v>
      </c>
      <c r="W33" s="539">
        <f>U33-V33</f>
        <v>0</v>
      </c>
      <c r="X33" s="540"/>
    </row>
    <row r="34" spans="1:24" ht="65.25" hidden="1" customHeight="1" x14ac:dyDescent="0.5">
      <c r="A34" s="272"/>
      <c r="B34" s="540"/>
      <c r="C34" s="540"/>
      <c r="D34" s="540"/>
      <c r="E34" s="542"/>
      <c r="F34" s="543"/>
      <c r="G34" s="544"/>
      <c r="H34" s="538"/>
      <c r="I34" s="541"/>
      <c r="J34" s="541"/>
      <c r="K34" s="541"/>
      <c r="L34" s="541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customHeight="1" x14ac:dyDescent="0.5">
      <c r="A35" s="273" t="s">
        <v>445</v>
      </c>
      <c r="B35" s="540"/>
      <c r="C35" s="540">
        <v>1201</v>
      </c>
      <c r="D35" s="540">
        <v>1200</v>
      </c>
      <c r="E35" s="542">
        <v>200.5</v>
      </c>
      <c r="F35" s="543">
        <v>15</v>
      </c>
      <c r="G35" s="544">
        <f>E35*F35</f>
        <v>3007.5</v>
      </c>
      <c r="H35" s="538">
        <v>0</v>
      </c>
      <c r="I35" s="541">
        <v>0</v>
      </c>
      <c r="J35" s="541">
        <v>0</v>
      </c>
      <c r="K35" s="541">
        <v>0</v>
      </c>
      <c r="L35" s="541">
        <v>0</v>
      </c>
      <c r="M35" s="538">
        <f>G35+H35+I35+J35+K35+L35</f>
        <v>3007.5</v>
      </c>
      <c r="N35" s="538">
        <v>77.75</v>
      </c>
      <c r="O35" s="538">
        <f>G35*1.1875%</f>
        <v>35.714062499999997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113.4640625</v>
      </c>
      <c r="U35" s="538">
        <f>M35-T35</f>
        <v>2894.0359374999998</v>
      </c>
      <c r="V35" s="538">
        <v>0</v>
      </c>
      <c r="W35" s="539">
        <f>U35-V35</f>
        <v>2894.0359374999998</v>
      </c>
      <c r="X35" s="540"/>
    </row>
    <row r="36" spans="1:24" ht="65.25" customHeight="1" x14ac:dyDescent="0.5">
      <c r="A36" s="271" t="s">
        <v>446</v>
      </c>
      <c r="B36" s="540"/>
      <c r="C36" s="540"/>
      <c r="D36" s="540"/>
      <c r="E36" s="542"/>
      <c r="F36" s="543"/>
      <c r="G36" s="544"/>
      <c r="H36" s="538"/>
      <c r="I36" s="541"/>
      <c r="J36" s="541"/>
      <c r="K36" s="541"/>
      <c r="L36" s="541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447</v>
      </c>
      <c r="B37" s="540"/>
      <c r="C37" s="540">
        <v>1201</v>
      </c>
      <c r="D37" s="540">
        <v>1200</v>
      </c>
      <c r="E37" s="542">
        <v>190.8</v>
      </c>
      <c r="F37" s="543">
        <v>15</v>
      </c>
      <c r="G37" s="544">
        <f>E37*F37</f>
        <v>2862</v>
      </c>
      <c r="H37" s="538">
        <v>0</v>
      </c>
      <c r="I37" s="541">
        <v>0</v>
      </c>
      <c r="J37" s="541">
        <v>0</v>
      </c>
      <c r="K37" s="541">
        <v>0</v>
      </c>
      <c r="L37" s="541">
        <v>0</v>
      </c>
      <c r="M37" s="538">
        <f>G37+H37+I37+J37+K37+L37</f>
        <v>2862</v>
      </c>
      <c r="N37" s="538">
        <v>61.92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61.92</v>
      </c>
      <c r="U37" s="538">
        <f>M37-T37</f>
        <v>2800.08</v>
      </c>
      <c r="V37" s="538">
        <v>0</v>
      </c>
      <c r="W37" s="539">
        <f>U37-V37</f>
        <v>2800.08</v>
      </c>
      <c r="X37" s="540"/>
    </row>
    <row r="38" spans="1:24" ht="65.25" customHeight="1" x14ac:dyDescent="0.5">
      <c r="A38" s="271" t="s">
        <v>448</v>
      </c>
      <c r="B38" s="540"/>
      <c r="C38" s="540"/>
      <c r="D38" s="540"/>
      <c r="E38" s="542"/>
      <c r="F38" s="543"/>
      <c r="G38" s="544"/>
      <c r="H38" s="538"/>
      <c r="I38" s="541"/>
      <c r="J38" s="541"/>
      <c r="K38" s="541"/>
      <c r="L38" s="541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449</v>
      </c>
      <c r="B39" s="540"/>
      <c r="C39" s="540">
        <v>1201</v>
      </c>
      <c r="D39" s="540">
        <v>1200</v>
      </c>
      <c r="E39" s="542">
        <v>173.96</v>
      </c>
      <c r="F39" s="543">
        <v>15</v>
      </c>
      <c r="G39" s="544">
        <f>E39*F39</f>
        <v>2609.4</v>
      </c>
      <c r="H39" s="538">
        <v>0</v>
      </c>
      <c r="I39" s="541">
        <v>0</v>
      </c>
      <c r="J39" s="541">
        <v>0</v>
      </c>
      <c r="K39" s="541">
        <v>0</v>
      </c>
      <c r="L39" s="541">
        <v>0</v>
      </c>
      <c r="M39" s="538">
        <f>G39+H39+I39+J39+K39+L39</f>
        <v>2609.4</v>
      </c>
      <c r="N39" s="538">
        <v>19.52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19.52</v>
      </c>
      <c r="U39" s="538">
        <f>M39-T39</f>
        <v>2589.88</v>
      </c>
      <c r="V39" s="538">
        <v>52.19</v>
      </c>
      <c r="W39" s="539">
        <f>U39-V39</f>
        <v>2537.69</v>
      </c>
      <c r="X39" s="540"/>
    </row>
    <row r="40" spans="1:24" ht="65.25" customHeight="1" x14ac:dyDescent="0.5">
      <c r="A40" s="271" t="s">
        <v>450</v>
      </c>
      <c r="B40" s="540"/>
      <c r="C40" s="540"/>
      <c r="D40" s="540"/>
      <c r="E40" s="542"/>
      <c r="F40" s="543"/>
      <c r="G40" s="544"/>
      <c r="H40" s="538"/>
      <c r="I40" s="541"/>
      <c r="J40" s="541"/>
      <c r="K40" s="541"/>
      <c r="L40" s="541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451</v>
      </c>
      <c r="B41" s="540"/>
      <c r="C41" s="540">
        <v>1201</v>
      </c>
      <c r="D41" s="540">
        <v>1200</v>
      </c>
      <c r="E41" s="542">
        <v>153.37</v>
      </c>
      <c r="F41" s="543">
        <v>15</v>
      </c>
      <c r="G41" s="544">
        <f>E41*F41</f>
        <v>2300.5500000000002</v>
      </c>
      <c r="H41" s="538">
        <v>0</v>
      </c>
      <c r="I41" s="541">
        <v>0</v>
      </c>
      <c r="J41" s="541">
        <v>0</v>
      </c>
      <c r="K41" s="541">
        <v>0</v>
      </c>
      <c r="L41" s="541">
        <v>28.56</v>
      </c>
      <c r="M41" s="538">
        <f>G41+H41+I41+J41+K41+L41</f>
        <v>2329.11</v>
      </c>
      <c r="N41" s="538">
        <v>0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0</v>
      </c>
      <c r="U41" s="538">
        <f>M41-T41</f>
        <v>2329.11</v>
      </c>
      <c r="V41" s="538">
        <v>46.01</v>
      </c>
      <c r="W41" s="539">
        <f>U41-V41</f>
        <v>2283.1</v>
      </c>
      <c r="X41" s="540"/>
    </row>
    <row r="42" spans="1:24" ht="65.25" customHeight="1" x14ac:dyDescent="0.5">
      <c r="A42" s="271" t="s">
        <v>452</v>
      </c>
      <c r="B42" s="540"/>
      <c r="C42" s="540"/>
      <c r="D42" s="540"/>
      <c r="E42" s="542"/>
      <c r="F42" s="543"/>
      <c r="G42" s="544"/>
      <c r="H42" s="538"/>
      <c r="I42" s="541"/>
      <c r="J42" s="541"/>
      <c r="K42" s="541"/>
      <c r="L42" s="541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453</v>
      </c>
      <c r="B43" s="540"/>
      <c r="C43" s="540">
        <v>1201</v>
      </c>
      <c r="D43" s="540">
        <v>1200</v>
      </c>
      <c r="E43" s="542">
        <v>262.52999999999997</v>
      </c>
      <c r="F43" s="543">
        <v>15</v>
      </c>
      <c r="G43" s="544">
        <f>E43*F43</f>
        <v>3937.95</v>
      </c>
      <c r="H43" s="538">
        <v>0</v>
      </c>
      <c r="I43" s="541">
        <v>0</v>
      </c>
      <c r="J43" s="541">
        <v>0</v>
      </c>
      <c r="K43" s="541">
        <v>0</v>
      </c>
      <c r="L43" s="541">
        <v>0</v>
      </c>
      <c r="M43" s="538">
        <f>G43+H43+I43+J43+K43+L43</f>
        <v>3937.95</v>
      </c>
      <c r="N43" s="538">
        <v>339.16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339.16</v>
      </c>
      <c r="U43" s="538">
        <f>M43-T43</f>
        <v>3598.79</v>
      </c>
      <c r="V43" s="538">
        <v>118.14</v>
      </c>
      <c r="W43" s="539">
        <f>U43-V43</f>
        <v>3480.65</v>
      </c>
      <c r="X43" s="540"/>
    </row>
    <row r="44" spans="1:24" ht="65.25" customHeight="1" x14ac:dyDescent="0.5">
      <c r="A44" s="271" t="s">
        <v>454</v>
      </c>
      <c r="B44" s="540"/>
      <c r="C44" s="540"/>
      <c r="D44" s="540"/>
      <c r="E44" s="542"/>
      <c r="F44" s="543"/>
      <c r="G44" s="544"/>
      <c r="H44" s="538"/>
      <c r="I44" s="541"/>
      <c r="J44" s="541"/>
      <c r="K44" s="541"/>
      <c r="L44" s="541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455</v>
      </c>
      <c r="B45" s="540"/>
      <c r="C45" s="540">
        <v>1201</v>
      </c>
      <c r="D45" s="540">
        <v>1200</v>
      </c>
      <c r="E45" s="542">
        <v>187.2</v>
      </c>
      <c r="F45" s="543">
        <v>15</v>
      </c>
      <c r="G45" s="544">
        <f>E45*F45</f>
        <v>2808</v>
      </c>
      <c r="H45" s="538">
        <v>0</v>
      </c>
      <c r="I45" s="541">
        <v>0</v>
      </c>
      <c r="J45" s="541">
        <v>0</v>
      </c>
      <c r="K45" s="541">
        <v>0</v>
      </c>
      <c r="L45" s="541">
        <v>0</v>
      </c>
      <c r="M45" s="538">
        <f>G45+H45+I45+J45+K45+L45</f>
        <v>2808</v>
      </c>
      <c r="N45" s="538">
        <v>56.05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56.05</v>
      </c>
      <c r="U45" s="538">
        <f>M45-T45</f>
        <v>2751.95</v>
      </c>
      <c r="V45" s="538">
        <v>0</v>
      </c>
      <c r="W45" s="539">
        <f>U45-V45</f>
        <v>2751.95</v>
      </c>
      <c r="X45" s="540"/>
    </row>
    <row r="46" spans="1:24" ht="65.25" customHeight="1" x14ac:dyDescent="0.5">
      <c r="A46" s="271" t="s">
        <v>456</v>
      </c>
      <c r="B46" s="540"/>
      <c r="C46" s="540"/>
      <c r="D46" s="540"/>
      <c r="E46" s="542"/>
      <c r="F46" s="543"/>
      <c r="G46" s="544"/>
      <c r="H46" s="538"/>
      <c r="I46" s="541"/>
      <c r="J46" s="541"/>
      <c r="K46" s="541"/>
      <c r="L46" s="541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455</v>
      </c>
      <c r="B47" s="540"/>
      <c r="C47" s="540">
        <v>1201</v>
      </c>
      <c r="D47" s="540">
        <v>1200</v>
      </c>
      <c r="E47" s="542">
        <v>147.05000000000001</v>
      </c>
      <c r="F47" s="543">
        <v>15</v>
      </c>
      <c r="G47" s="544">
        <f>E47*F47</f>
        <v>2205.75</v>
      </c>
      <c r="H47" s="538">
        <v>0</v>
      </c>
      <c r="I47" s="541">
        <v>0</v>
      </c>
      <c r="J47" s="541">
        <v>0</v>
      </c>
      <c r="K47" s="541">
        <v>0</v>
      </c>
      <c r="L47" s="541">
        <v>38.880000000000003</v>
      </c>
      <c r="M47" s="538">
        <f>G47+H47+I47+J47+K47+L47</f>
        <v>2244.63</v>
      </c>
      <c r="N47" s="538">
        <v>0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0</v>
      </c>
      <c r="U47" s="538">
        <f>M47-T47</f>
        <v>2244.63</v>
      </c>
      <c r="V47" s="538">
        <v>0</v>
      </c>
      <c r="W47" s="539">
        <f>U47-V47</f>
        <v>2244.63</v>
      </c>
      <c r="X47" s="540"/>
    </row>
    <row r="48" spans="1:24" ht="65.25" customHeight="1" x14ac:dyDescent="0.5">
      <c r="A48" s="271" t="s">
        <v>457</v>
      </c>
      <c r="B48" s="540"/>
      <c r="C48" s="540"/>
      <c r="D48" s="540"/>
      <c r="E48" s="542"/>
      <c r="F48" s="543"/>
      <c r="G48" s="544"/>
      <c r="H48" s="538"/>
      <c r="I48" s="541"/>
      <c r="J48" s="541"/>
      <c r="K48" s="541"/>
      <c r="L48" s="541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458</v>
      </c>
      <c r="B49" s="540"/>
      <c r="C49" s="540">
        <v>1201</v>
      </c>
      <c r="D49" s="540">
        <v>1200</v>
      </c>
      <c r="E49" s="542">
        <v>249.6</v>
      </c>
      <c r="F49" s="543">
        <v>15</v>
      </c>
      <c r="G49" s="544">
        <f>E49*F49</f>
        <v>3744</v>
      </c>
      <c r="H49" s="538">
        <v>0</v>
      </c>
      <c r="I49" s="541">
        <v>0</v>
      </c>
      <c r="J49" s="541">
        <v>0</v>
      </c>
      <c r="K49" s="541">
        <v>0</v>
      </c>
      <c r="L49" s="541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112.32</v>
      </c>
      <c r="W49" s="539">
        <f>U49-V49</f>
        <v>3323.5499999999997</v>
      </c>
      <c r="X49" s="540"/>
    </row>
    <row r="50" spans="1:24" ht="65.25" customHeight="1" x14ac:dyDescent="0.5">
      <c r="A50" s="271" t="s">
        <v>459</v>
      </c>
      <c r="B50" s="540"/>
      <c r="C50" s="540"/>
      <c r="D50" s="540"/>
      <c r="E50" s="542"/>
      <c r="F50" s="543"/>
      <c r="G50" s="544"/>
      <c r="H50" s="538"/>
      <c r="I50" s="541"/>
      <c r="J50" s="541"/>
      <c r="K50" s="541"/>
      <c r="L50" s="541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458</v>
      </c>
      <c r="B51" s="540"/>
      <c r="C51" s="540">
        <v>1201</v>
      </c>
      <c r="D51" s="540">
        <v>1200</v>
      </c>
      <c r="E51" s="542">
        <v>249.6</v>
      </c>
      <c r="F51" s="543">
        <v>15</v>
      </c>
      <c r="G51" s="544">
        <f>E51*F51</f>
        <v>3744</v>
      </c>
      <c r="H51" s="538">
        <v>0</v>
      </c>
      <c r="I51" s="541">
        <v>0</v>
      </c>
      <c r="J51" s="541">
        <v>0</v>
      </c>
      <c r="K51" s="541">
        <v>0</v>
      </c>
      <c r="L51" s="541">
        <v>0</v>
      </c>
      <c r="M51" s="538">
        <f>G51+H51+I51+J51+K51+L51</f>
        <v>3744</v>
      </c>
      <c r="N51" s="538">
        <v>308.13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308.13</v>
      </c>
      <c r="U51" s="538">
        <f>M51-T51</f>
        <v>3435.87</v>
      </c>
      <c r="V51" s="538">
        <v>112.32</v>
      </c>
      <c r="W51" s="539">
        <f>U51-V51</f>
        <v>3323.5499999999997</v>
      </c>
      <c r="X51" s="540"/>
    </row>
    <row r="52" spans="1:24" ht="65.25" customHeight="1" x14ac:dyDescent="0.5">
      <c r="A52" s="271" t="s">
        <v>460</v>
      </c>
      <c r="B52" s="540"/>
      <c r="C52" s="540"/>
      <c r="D52" s="540"/>
      <c r="E52" s="542"/>
      <c r="F52" s="543"/>
      <c r="G52" s="544"/>
      <c r="H52" s="538"/>
      <c r="I52" s="541"/>
      <c r="J52" s="541"/>
      <c r="K52" s="541"/>
      <c r="L52" s="541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461</v>
      </c>
      <c r="B53" s="540"/>
      <c r="C53" s="540">
        <v>1201</v>
      </c>
      <c r="D53" s="540">
        <v>1200</v>
      </c>
      <c r="E53" s="542">
        <v>334.64</v>
      </c>
      <c r="F53" s="543">
        <v>15</v>
      </c>
      <c r="G53" s="544">
        <f>E53*F53</f>
        <v>5019.5999999999995</v>
      </c>
      <c r="H53" s="538">
        <v>0</v>
      </c>
      <c r="I53" s="541">
        <v>0</v>
      </c>
      <c r="J53" s="541">
        <v>0</v>
      </c>
      <c r="K53" s="541">
        <v>0</v>
      </c>
      <c r="L53" s="541">
        <v>0</v>
      </c>
      <c r="M53" s="538">
        <f>G53+H53+I53+J53+K53+L53</f>
        <v>5019.5999999999995</v>
      </c>
      <c r="N53" s="538">
        <v>527.02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527.02</v>
      </c>
      <c r="U53" s="538">
        <f>M53-T53</f>
        <v>4492.58</v>
      </c>
      <c r="V53" s="538">
        <v>200.78</v>
      </c>
      <c r="W53" s="539">
        <f>U53-V53</f>
        <v>4291.8</v>
      </c>
      <c r="X53" s="540"/>
    </row>
    <row r="54" spans="1:24" ht="65.25" customHeight="1" x14ac:dyDescent="0.5">
      <c r="A54" s="271" t="s">
        <v>462</v>
      </c>
      <c r="B54" s="540"/>
      <c r="C54" s="540"/>
      <c r="D54" s="540"/>
      <c r="E54" s="542"/>
      <c r="F54" s="543"/>
      <c r="G54" s="544"/>
      <c r="H54" s="538"/>
      <c r="I54" s="541"/>
      <c r="J54" s="541"/>
      <c r="K54" s="541"/>
      <c r="L54" s="541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463</v>
      </c>
      <c r="B55" s="540"/>
      <c r="C55" s="540">
        <v>1201</v>
      </c>
      <c r="D55" s="540">
        <v>1200</v>
      </c>
      <c r="E55" s="542">
        <v>288.42</v>
      </c>
      <c r="F55" s="543">
        <v>15</v>
      </c>
      <c r="G55" s="544">
        <f>E55*F55</f>
        <v>4326.3</v>
      </c>
      <c r="H55" s="538">
        <v>0</v>
      </c>
      <c r="I55" s="541">
        <v>0</v>
      </c>
      <c r="J55" s="541">
        <v>0</v>
      </c>
      <c r="K55" s="541">
        <v>0</v>
      </c>
      <c r="L55" s="541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0</v>
      </c>
      <c r="W55" s="539">
        <f>U55-V55</f>
        <v>3923.5200000000004</v>
      </c>
      <c r="X55" s="540"/>
    </row>
    <row r="56" spans="1:24" ht="65.25" customHeight="1" x14ac:dyDescent="0.5">
      <c r="A56" s="271" t="s">
        <v>464</v>
      </c>
      <c r="B56" s="540"/>
      <c r="C56" s="540"/>
      <c r="D56" s="540"/>
      <c r="E56" s="542"/>
      <c r="F56" s="543"/>
      <c r="G56" s="544"/>
      <c r="H56" s="538"/>
      <c r="I56" s="541"/>
      <c r="J56" s="541"/>
      <c r="K56" s="541"/>
      <c r="L56" s="541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463</v>
      </c>
      <c r="B57" s="540"/>
      <c r="C57" s="540">
        <v>1201</v>
      </c>
      <c r="D57" s="540">
        <v>1200</v>
      </c>
      <c r="E57" s="542">
        <v>288.42</v>
      </c>
      <c r="F57" s="543">
        <v>15</v>
      </c>
      <c r="G57" s="544">
        <f>E57*F57</f>
        <v>4326.3</v>
      </c>
      <c r="H57" s="538">
        <v>0</v>
      </c>
      <c r="I57" s="541">
        <v>0</v>
      </c>
      <c r="J57" s="541">
        <v>0</v>
      </c>
      <c r="K57" s="541">
        <v>0</v>
      </c>
      <c r="L57" s="541">
        <v>0</v>
      </c>
      <c r="M57" s="538">
        <f>G57+H57+I57+J57+K57+L57</f>
        <v>4326.3</v>
      </c>
      <c r="N57" s="538">
        <v>402.78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402.78</v>
      </c>
      <c r="U57" s="538">
        <f>M57-T57</f>
        <v>3923.5200000000004</v>
      </c>
      <c r="V57" s="538">
        <v>0</v>
      </c>
      <c r="W57" s="539">
        <f>U57-V57</f>
        <v>3923.5200000000004</v>
      </c>
      <c r="X57" s="540"/>
    </row>
    <row r="58" spans="1:24" ht="65.25" customHeight="1" x14ac:dyDescent="0.5">
      <c r="A58" s="271" t="s">
        <v>465</v>
      </c>
      <c r="B58" s="540"/>
      <c r="C58" s="540"/>
      <c r="D58" s="540"/>
      <c r="E58" s="542"/>
      <c r="F58" s="543"/>
      <c r="G58" s="544"/>
      <c r="H58" s="538"/>
      <c r="I58" s="541"/>
      <c r="J58" s="541"/>
      <c r="K58" s="541"/>
      <c r="L58" s="541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466</v>
      </c>
      <c r="B59" s="540"/>
      <c r="C59" s="540">
        <v>1201</v>
      </c>
      <c r="D59" s="540">
        <v>1200</v>
      </c>
      <c r="E59" s="542">
        <v>167.26666</v>
      </c>
      <c r="F59" s="543">
        <v>15</v>
      </c>
      <c r="G59" s="544">
        <f>E59*F59</f>
        <v>2508.9998999999998</v>
      </c>
      <c r="H59" s="538">
        <v>0</v>
      </c>
      <c r="I59" s="541">
        <v>0</v>
      </c>
      <c r="J59" s="541">
        <v>0</v>
      </c>
      <c r="K59" s="541">
        <v>0</v>
      </c>
      <c r="L59" s="541">
        <v>0</v>
      </c>
      <c r="M59" s="538">
        <f>G59+H59+I59+J59+K59+L59</f>
        <v>2508.9998999999998</v>
      </c>
      <c r="N59" s="538">
        <v>8.6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8.6</v>
      </c>
      <c r="U59" s="538">
        <f>M59-T59</f>
        <v>2500.3998999999999</v>
      </c>
      <c r="V59" s="538">
        <v>0</v>
      </c>
      <c r="W59" s="539">
        <f>U59-V59</f>
        <v>2500.3998999999999</v>
      </c>
      <c r="X59" s="540"/>
    </row>
    <row r="60" spans="1:24" ht="65.25" customHeight="1" x14ac:dyDescent="0.5">
      <c r="A60" s="271" t="s">
        <v>467</v>
      </c>
      <c r="B60" s="540"/>
      <c r="C60" s="540"/>
      <c r="D60" s="540"/>
      <c r="E60" s="542"/>
      <c r="F60" s="543"/>
      <c r="G60" s="544"/>
      <c r="H60" s="538"/>
      <c r="I60" s="541"/>
      <c r="J60" s="541"/>
      <c r="K60" s="541"/>
      <c r="L60" s="541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468</v>
      </c>
      <c r="B61" s="540"/>
      <c r="C61" s="540">
        <v>1201</v>
      </c>
      <c r="D61" s="540">
        <v>1200</v>
      </c>
      <c r="E61" s="542">
        <v>233.63</v>
      </c>
      <c r="F61" s="543">
        <v>15</v>
      </c>
      <c r="G61" s="544">
        <f>E61*F61</f>
        <v>3504.45</v>
      </c>
      <c r="H61" s="538">
        <v>0</v>
      </c>
      <c r="I61" s="541">
        <v>0</v>
      </c>
      <c r="J61" s="541">
        <v>0</v>
      </c>
      <c r="K61" s="541">
        <v>0</v>
      </c>
      <c r="L61" s="541">
        <v>0</v>
      </c>
      <c r="M61" s="538">
        <f>G61+H61+I61+J61+K61+L61</f>
        <v>3504.45</v>
      </c>
      <c r="N61" s="538">
        <v>152.1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152.1</v>
      </c>
      <c r="U61" s="538">
        <f>M61-T61</f>
        <v>3352.35</v>
      </c>
      <c r="V61" s="538">
        <v>0</v>
      </c>
      <c r="W61" s="539">
        <f>U61-V61</f>
        <v>3352.35</v>
      </c>
      <c r="X61" s="540"/>
    </row>
    <row r="62" spans="1:24" ht="65.25" customHeight="1" x14ac:dyDescent="0.5">
      <c r="A62" s="271" t="s">
        <v>469</v>
      </c>
      <c r="B62" s="540"/>
      <c r="C62" s="540"/>
      <c r="D62" s="540"/>
      <c r="E62" s="542"/>
      <c r="F62" s="543"/>
      <c r="G62" s="544"/>
      <c r="H62" s="538"/>
      <c r="I62" s="541"/>
      <c r="J62" s="541"/>
      <c r="K62" s="541"/>
      <c r="L62" s="541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470</v>
      </c>
      <c r="B63" s="540"/>
      <c r="C63" s="540">
        <v>1201</v>
      </c>
      <c r="D63" s="540">
        <v>1200</v>
      </c>
      <c r="E63" s="542">
        <v>138.43</v>
      </c>
      <c r="F63" s="543">
        <v>7</v>
      </c>
      <c r="G63" s="544">
        <f>E63*F63</f>
        <v>969.01</v>
      </c>
      <c r="H63" s="538">
        <v>0</v>
      </c>
      <c r="I63" s="541">
        <v>0</v>
      </c>
      <c r="J63" s="541">
        <v>0</v>
      </c>
      <c r="K63" s="541">
        <v>0</v>
      </c>
      <c r="L63" s="541">
        <v>31.19</v>
      </c>
      <c r="M63" s="538">
        <f>G63+H63+I63+J63+K63+L63</f>
        <v>1000.2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1000.2</v>
      </c>
      <c r="V63" s="538">
        <v>0</v>
      </c>
      <c r="W63" s="539">
        <f>U63-V63</f>
        <v>1000.2</v>
      </c>
      <c r="X63" s="540"/>
    </row>
    <row r="64" spans="1:24" ht="65.25" customHeight="1" x14ac:dyDescent="0.5">
      <c r="A64" s="271" t="s">
        <v>471</v>
      </c>
      <c r="B64" s="540"/>
      <c r="C64" s="540"/>
      <c r="D64" s="540"/>
      <c r="E64" s="542"/>
      <c r="F64" s="543"/>
      <c r="G64" s="544"/>
      <c r="H64" s="538"/>
      <c r="I64" s="541"/>
      <c r="J64" s="541"/>
      <c r="K64" s="541"/>
      <c r="L64" s="541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472</v>
      </c>
      <c r="B65" s="540"/>
      <c r="C65" s="540">
        <v>1201</v>
      </c>
      <c r="D65" s="540">
        <v>1200</v>
      </c>
      <c r="E65" s="542">
        <v>65.86</v>
      </c>
      <c r="F65" s="543">
        <v>15</v>
      </c>
      <c r="G65" s="544">
        <f>E65*F65</f>
        <v>987.9</v>
      </c>
      <c r="H65" s="538">
        <v>0</v>
      </c>
      <c r="I65" s="541">
        <v>0</v>
      </c>
      <c r="J65" s="541">
        <v>0</v>
      </c>
      <c r="K65" s="541">
        <v>0</v>
      </c>
      <c r="L65" s="541">
        <v>148.83000000000001</v>
      </c>
      <c r="M65" s="538">
        <f>G65+H65+I65+J65+K65+L65</f>
        <v>1136.73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1136.73</v>
      </c>
      <c r="V65" s="538">
        <v>0</v>
      </c>
      <c r="W65" s="539">
        <f>U65-V65</f>
        <v>1136.73</v>
      </c>
      <c r="X65" s="540"/>
    </row>
    <row r="66" spans="1:24" ht="65.25" customHeight="1" x14ac:dyDescent="0.5">
      <c r="A66" s="271" t="s">
        <v>473</v>
      </c>
      <c r="B66" s="540"/>
      <c r="C66" s="540"/>
      <c r="D66" s="540"/>
      <c r="E66" s="542"/>
      <c r="F66" s="543"/>
      <c r="G66" s="544"/>
      <c r="H66" s="538"/>
      <c r="I66" s="541"/>
      <c r="J66" s="541"/>
      <c r="K66" s="541"/>
      <c r="L66" s="541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474</v>
      </c>
      <c r="B67" s="540"/>
      <c r="C67" s="540">
        <v>1201</v>
      </c>
      <c r="D67" s="540">
        <v>1200</v>
      </c>
      <c r="E67" s="542">
        <v>159.46</v>
      </c>
      <c r="F67" s="543">
        <v>15</v>
      </c>
      <c r="G67" s="544">
        <f>E67*F67</f>
        <v>2391.9</v>
      </c>
      <c r="H67" s="538">
        <v>0</v>
      </c>
      <c r="I67" s="541">
        <v>0</v>
      </c>
      <c r="J67" s="541">
        <v>0</v>
      </c>
      <c r="K67" s="541">
        <v>0</v>
      </c>
      <c r="L67" s="541">
        <v>4.1399999999999997</v>
      </c>
      <c r="M67" s="538">
        <f>G67+H67+I67+J67+K67+L67</f>
        <v>2396.04</v>
      </c>
      <c r="N67" s="538">
        <v>0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0</v>
      </c>
      <c r="U67" s="538">
        <f>M67-T67</f>
        <v>2396.04</v>
      </c>
      <c r="V67" s="538">
        <v>0</v>
      </c>
      <c r="W67" s="539">
        <f>U67-V67</f>
        <v>2396.04</v>
      </c>
      <c r="X67" s="540"/>
    </row>
    <row r="68" spans="1:24" ht="65.25" customHeight="1" x14ac:dyDescent="0.5">
      <c r="A68" s="271" t="s">
        <v>475</v>
      </c>
      <c r="B68" s="540"/>
      <c r="C68" s="540"/>
      <c r="D68" s="540"/>
      <c r="E68" s="542"/>
      <c r="F68" s="543"/>
      <c r="G68" s="544"/>
      <c r="H68" s="538"/>
      <c r="I68" s="541"/>
      <c r="J68" s="541"/>
      <c r="K68" s="541"/>
      <c r="L68" s="541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476</v>
      </c>
      <c r="B69" s="540"/>
      <c r="C69" s="540">
        <v>1201</v>
      </c>
      <c r="D69" s="540">
        <v>1200</v>
      </c>
      <c r="E69" s="542">
        <v>288.42</v>
      </c>
      <c r="F69" s="543">
        <v>15</v>
      </c>
      <c r="G69" s="544">
        <f>E69*F69</f>
        <v>4326.3</v>
      </c>
      <c r="H69" s="538">
        <v>0</v>
      </c>
      <c r="I69" s="541">
        <v>0</v>
      </c>
      <c r="J69" s="541">
        <v>0</v>
      </c>
      <c r="K69" s="541">
        <v>0</v>
      </c>
      <c r="L69" s="541">
        <v>0</v>
      </c>
      <c r="M69" s="538">
        <f>G69+H69+I69+J69+K69+L69</f>
        <v>4326.3</v>
      </c>
      <c r="N69" s="538">
        <v>402.78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402.78</v>
      </c>
      <c r="U69" s="538">
        <f>M69-T69</f>
        <v>3923.5200000000004</v>
      </c>
      <c r="V69" s="538">
        <v>0</v>
      </c>
      <c r="W69" s="539">
        <f>U69-V69</f>
        <v>3923.5200000000004</v>
      </c>
      <c r="X69" s="540"/>
    </row>
    <row r="70" spans="1:24" ht="65.25" customHeight="1" x14ac:dyDescent="0.5">
      <c r="A70" s="271" t="s">
        <v>477</v>
      </c>
      <c r="B70" s="540"/>
      <c r="C70" s="540"/>
      <c r="D70" s="540"/>
      <c r="E70" s="542"/>
      <c r="F70" s="543"/>
      <c r="G70" s="544"/>
      <c r="H70" s="538"/>
      <c r="I70" s="541"/>
      <c r="J70" s="541"/>
      <c r="K70" s="541"/>
      <c r="L70" s="541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478</v>
      </c>
      <c r="B71" s="540"/>
      <c r="C71" s="540">
        <v>1201</v>
      </c>
      <c r="D71" s="540">
        <v>1200</v>
      </c>
      <c r="E71" s="542">
        <v>291.14999999999998</v>
      </c>
      <c r="F71" s="543">
        <v>15</v>
      </c>
      <c r="G71" s="544">
        <f>E71*F71</f>
        <v>4367.25</v>
      </c>
      <c r="H71" s="538">
        <v>0</v>
      </c>
      <c r="I71" s="541">
        <v>0</v>
      </c>
      <c r="J71" s="541">
        <v>0</v>
      </c>
      <c r="K71" s="541">
        <v>0</v>
      </c>
      <c r="L71" s="541">
        <v>0</v>
      </c>
      <c r="M71" s="538">
        <f>G71+H71+I71+J71+K71+L71</f>
        <v>4367.25</v>
      </c>
      <c r="N71" s="538">
        <v>410.11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410.11</v>
      </c>
      <c r="U71" s="538">
        <f>M71-T71</f>
        <v>3957.14</v>
      </c>
      <c r="V71" s="538">
        <v>481.53</v>
      </c>
      <c r="W71" s="539">
        <f>U71-V71</f>
        <v>3475.6099999999997</v>
      </c>
      <c r="X71" s="540"/>
    </row>
    <row r="72" spans="1:24" ht="65.25" customHeight="1" x14ac:dyDescent="0.5">
      <c r="A72" s="271" t="s">
        <v>479</v>
      </c>
      <c r="B72" s="540"/>
      <c r="C72" s="540"/>
      <c r="D72" s="540"/>
      <c r="E72" s="542"/>
      <c r="F72" s="543"/>
      <c r="G72" s="544"/>
      <c r="H72" s="538"/>
      <c r="I72" s="541"/>
      <c r="J72" s="541"/>
      <c r="K72" s="541"/>
      <c r="L72" s="541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39"/>
      <c r="X72" s="540"/>
    </row>
    <row r="73" spans="1:24" ht="65.25" customHeight="1" x14ac:dyDescent="0.5">
      <c r="A73" s="273" t="s">
        <v>480</v>
      </c>
      <c r="B73" s="528"/>
      <c r="C73" s="528">
        <v>1201</v>
      </c>
      <c r="D73" s="528">
        <v>1200</v>
      </c>
      <c r="E73" s="534">
        <v>194.14</v>
      </c>
      <c r="F73" s="536">
        <v>15</v>
      </c>
      <c r="G73" s="530">
        <f>E73*F73</f>
        <v>2912.1</v>
      </c>
      <c r="H73" s="524">
        <v>0</v>
      </c>
      <c r="I73" s="532">
        <v>0</v>
      </c>
      <c r="J73" s="532">
        <v>0</v>
      </c>
      <c r="K73" s="532">
        <v>0</v>
      </c>
      <c r="L73" s="532">
        <v>0</v>
      </c>
      <c r="M73" s="524">
        <f>G73+H73+I73+J73+K73+L73</f>
        <v>2912.1</v>
      </c>
      <c r="N73" s="524">
        <v>67.37</v>
      </c>
      <c r="O73" s="524">
        <v>0</v>
      </c>
      <c r="P73" s="524">
        <v>0</v>
      </c>
      <c r="Q73" s="524">
        <v>0</v>
      </c>
      <c r="R73" s="524">
        <v>0</v>
      </c>
      <c r="S73" s="524">
        <v>0</v>
      </c>
      <c r="T73" s="524">
        <f>N73+O73+P73+Q73+R73+S73</f>
        <v>67.37</v>
      </c>
      <c r="U73" s="524">
        <f>M73-T73</f>
        <v>2844.73</v>
      </c>
      <c r="V73" s="524">
        <v>58.24</v>
      </c>
      <c r="W73" s="526">
        <f>U73-V73</f>
        <v>2786.4900000000002</v>
      </c>
      <c r="X73" s="528"/>
    </row>
    <row r="74" spans="1:24" ht="65.25" customHeight="1" x14ac:dyDescent="0.5">
      <c r="A74" s="271" t="s">
        <v>481</v>
      </c>
      <c r="B74" s="529"/>
      <c r="C74" s="529"/>
      <c r="D74" s="529"/>
      <c r="E74" s="535"/>
      <c r="F74" s="537"/>
      <c r="G74" s="531"/>
      <c r="H74" s="525"/>
      <c r="I74" s="533"/>
      <c r="J74" s="533"/>
      <c r="K74" s="533"/>
      <c r="L74" s="533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7"/>
      <c r="X74" s="529"/>
    </row>
    <row r="75" spans="1:24" ht="65.25" customHeight="1" x14ac:dyDescent="0.5">
      <c r="A75" s="273" t="s">
        <v>482</v>
      </c>
      <c r="B75" s="528"/>
      <c r="C75" s="528">
        <v>1201</v>
      </c>
      <c r="D75" s="528">
        <v>1200</v>
      </c>
      <c r="E75" s="534">
        <v>138.66659999999999</v>
      </c>
      <c r="F75" s="536">
        <v>15</v>
      </c>
      <c r="G75" s="530">
        <f>E75*F75</f>
        <v>2079.9989999999998</v>
      </c>
      <c r="H75" s="524">
        <v>0</v>
      </c>
      <c r="I75" s="532">
        <v>0</v>
      </c>
      <c r="J75" s="532">
        <v>0</v>
      </c>
      <c r="K75" s="532">
        <v>0</v>
      </c>
      <c r="L75" s="532">
        <v>66.5</v>
      </c>
      <c r="M75" s="524">
        <f>G75+H75+I75+J75+K75+L75</f>
        <v>2146.4989999999998</v>
      </c>
      <c r="N75" s="524">
        <v>0</v>
      </c>
      <c r="O75" s="524">
        <v>0</v>
      </c>
      <c r="P75" s="524">
        <v>0</v>
      </c>
      <c r="Q75" s="524">
        <v>0</v>
      </c>
      <c r="R75" s="524">
        <v>0</v>
      </c>
      <c r="S75" s="524">
        <v>0</v>
      </c>
      <c r="T75" s="524">
        <f>N75+O75+P75+Q75+R75+S75</f>
        <v>0</v>
      </c>
      <c r="U75" s="524">
        <f>M75-T75</f>
        <v>2146.4989999999998</v>
      </c>
      <c r="V75" s="524">
        <v>0</v>
      </c>
      <c r="W75" s="526">
        <f>U75-V75</f>
        <v>2146.4989999999998</v>
      </c>
      <c r="X75" s="528"/>
    </row>
    <row r="76" spans="1:24" ht="65.25" customHeight="1" x14ac:dyDescent="0.5">
      <c r="A76" s="271" t="s">
        <v>483</v>
      </c>
      <c r="B76" s="529"/>
      <c r="C76" s="529"/>
      <c r="D76" s="529"/>
      <c r="E76" s="535"/>
      <c r="F76" s="537"/>
      <c r="G76" s="531"/>
      <c r="H76" s="525"/>
      <c r="I76" s="533"/>
      <c r="J76" s="533"/>
      <c r="K76" s="533"/>
      <c r="L76" s="533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7"/>
      <c r="X76" s="529"/>
    </row>
    <row r="77" spans="1:24" ht="65.25" customHeight="1" x14ac:dyDescent="0.5">
      <c r="A77" s="273" t="s">
        <v>484</v>
      </c>
      <c r="B77" s="540"/>
      <c r="C77" s="540">
        <v>1201</v>
      </c>
      <c r="D77" s="540">
        <v>1200</v>
      </c>
      <c r="E77" s="542">
        <v>167.26660000000001</v>
      </c>
      <c r="F77" s="543">
        <v>15</v>
      </c>
      <c r="G77" s="544">
        <f>E77*F77</f>
        <v>2508.9990000000003</v>
      </c>
      <c r="H77" s="538">
        <v>0</v>
      </c>
      <c r="I77" s="541">
        <v>0</v>
      </c>
      <c r="J77" s="541">
        <v>0</v>
      </c>
      <c r="K77" s="541">
        <v>0</v>
      </c>
      <c r="L77" s="541">
        <v>0</v>
      </c>
      <c r="M77" s="538">
        <f>G77+H77+I77+J77+K77+L77</f>
        <v>2508.9990000000003</v>
      </c>
      <c r="N77" s="538">
        <v>8.6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8.6</v>
      </c>
      <c r="U77" s="538">
        <f>M77-T77</f>
        <v>2500.3990000000003</v>
      </c>
      <c r="V77" s="538">
        <v>0</v>
      </c>
      <c r="W77" s="539">
        <f>U77-V77</f>
        <v>2500.3990000000003</v>
      </c>
      <c r="X77" s="540"/>
    </row>
    <row r="78" spans="1:24" ht="65.25" customHeight="1" x14ac:dyDescent="0.5">
      <c r="A78" s="271" t="s">
        <v>485</v>
      </c>
      <c r="B78" s="540"/>
      <c r="C78" s="540"/>
      <c r="D78" s="540"/>
      <c r="E78" s="542"/>
      <c r="F78" s="543"/>
      <c r="G78" s="544"/>
      <c r="H78" s="538"/>
      <c r="I78" s="541"/>
      <c r="J78" s="541"/>
      <c r="K78" s="541"/>
      <c r="L78" s="541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2">
        <v>221.66</v>
      </c>
      <c r="F79" s="543">
        <v>15</v>
      </c>
      <c r="G79" s="544">
        <f>E79*F79</f>
        <v>3324.9</v>
      </c>
      <c r="H79" s="538">
        <v>0</v>
      </c>
      <c r="I79" s="541">
        <v>0</v>
      </c>
      <c r="J79" s="541">
        <v>0</v>
      </c>
      <c r="K79" s="541">
        <v>0</v>
      </c>
      <c r="L79" s="541">
        <v>0</v>
      </c>
      <c r="M79" s="538">
        <f>G79+H79+I79+J79+K79+L79</f>
        <v>3324.9</v>
      </c>
      <c r="N79" s="538">
        <v>132.57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132.57</v>
      </c>
      <c r="U79" s="538">
        <f>M79-T79</f>
        <v>3192.33</v>
      </c>
      <c r="V79" s="538">
        <v>0</v>
      </c>
      <c r="W79" s="539">
        <f>U79-V79</f>
        <v>3192.33</v>
      </c>
      <c r="X79" s="540"/>
    </row>
    <row r="80" spans="1:24" ht="65.25" customHeight="1" x14ac:dyDescent="0.5">
      <c r="A80" s="271" t="s">
        <v>486</v>
      </c>
      <c r="B80" s="540"/>
      <c r="C80" s="540"/>
      <c r="D80" s="540"/>
      <c r="E80" s="542"/>
      <c r="F80" s="543"/>
      <c r="G80" s="544"/>
      <c r="H80" s="538"/>
      <c r="I80" s="541"/>
      <c r="J80" s="541"/>
      <c r="K80" s="541"/>
      <c r="L80" s="541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62</v>
      </c>
      <c r="B81" s="540"/>
      <c r="C81" s="540">
        <v>1201</v>
      </c>
      <c r="D81" s="540">
        <v>1200</v>
      </c>
      <c r="E81" s="542">
        <v>167.26660000000001</v>
      </c>
      <c r="F81" s="543">
        <v>15</v>
      </c>
      <c r="G81" s="544">
        <f>E81*F81</f>
        <v>2508.9990000000003</v>
      </c>
      <c r="H81" s="538">
        <v>0</v>
      </c>
      <c r="I81" s="541">
        <v>0</v>
      </c>
      <c r="J81" s="541">
        <v>0</v>
      </c>
      <c r="K81" s="541">
        <v>0</v>
      </c>
      <c r="L81" s="541">
        <v>0</v>
      </c>
      <c r="M81" s="538">
        <f>G81+H81+I81+J81+K81+L81</f>
        <v>2508.9990000000003</v>
      </c>
      <c r="N81" s="538">
        <v>8.6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8.6</v>
      </c>
      <c r="U81" s="538">
        <f>M81-T81</f>
        <v>2500.3990000000003</v>
      </c>
      <c r="V81" s="538">
        <v>0</v>
      </c>
      <c r="W81" s="539">
        <f>U81-V81</f>
        <v>2500.3990000000003</v>
      </c>
      <c r="X81" s="540"/>
    </row>
    <row r="82" spans="1:24" ht="65.25" customHeight="1" x14ac:dyDescent="0.5">
      <c r="A82" s="271" t="s">
        <v>487</v>
      </c>
      <c r="B82" s="540"/>
      <c r="C82" s="540"/>
      <c r="D82" s="540"/>
      <c r="E82" s="542"/>
      <c r="F82" s="543"/>
      <c r="G82" s="544"/>
      <c r="H82" s="538"/>
      <c r="I82" s="541"/>
      <c r="J82" s="541"/>
      <c r="K82" s="541"/>
      <c r="L82" s="541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488</v>
      </c>
      <c r="B83" s="540"/>
      <c r="C83" s="540">
        <v>1201</v>
      </c>
      <c r="D83" s="540">
        <v>1200</v>
      </c>
      <c r="E83" s="542">
        <v>173.96</v>
      </c>
      <c r="F83" s="543">
        <v>15</v>
      </c>
      <c r="G83" s="544">
        <f>E83*F83</f>
        <v>2609.4</v>
      </c>
      <c r="H83" s="538">
        <v>0</v>
      </c>
      <c r="I83" s="541">
        <v>0</v>
      </c>
      <c r="J83" s="541">
        <v>0</v>
      </c>
      <c r="K83" s="541">
        <v>0</v>
      </c>
      <c r="L83" s="541">
        <v>0</v>
      </c>
      <c r="M83" s="538">
        <f>G83+H83+I83+J83+K83+L83</f>
        <v>2609.4</v>
      </c>
      <c r="N83" s="538">
        <v>19.52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19.52</v>
      </c>
      <c r="U83" s="538">
        <f>M83-T83</f>
        <v>2589.88</v>
      </c>
      <c r="V83" s="538">
        <v>0</v>
      </c>
      <c r="W83" s="539">
        <f>U83-V83</f>
        <v>2589.88</v>
      </c>
      <c r="X83" s="540"/>
    </row>
    <row r="84" spans="1:24" ht="65.25" customHeight="1" x14ac:dyDescent="0.5">
      <c r="A84" s="271" t="s">
        <v>489</v>
      </c>
      <c r="B84" s="540"/>
      <c r="C84" s="540"/>
      <c r="D84" s="540"/>
      <c r="E84" s="542"/>
      <c r="F84" s="543"/>
      <c r="G84" s="544"/>
      <c r="H84" s="538"/>
      <c r="I84" s="541"/>
      <c r="J84" s="541"/>
      <c r="K84" s="541"/>
      <c r="L84" s="541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490</v>
      </c>
      <c r="B85" s="540"/>
      <c r="C85" s="540">
        <v>1201</v>
      </c>
      <c r="D85" s="540">
        <v>1200</v>
      </c>
      <c r="E85" s="542">
        <v>216.32</v>
      </c>
      <c r="F85" s="543">
        <v>15</v>
      </c>
      <c r="G85" s="544">
        <f>E85*F85</f>
        <v>3244.7999999999997</v>
      </c>
      <c r="H85" s="538">
        <v>0</v>
      </c>
      <c r="I85" s="541">
        <v>0</v>
      </c>
      <c r="J85" s="541">
        <v>0</v>
      </c>
      <c r="K85" s="541">
        <v>0</v>
      </c>
      <c r="L85" s="541">
        <v>0</v>
      </c>
      <c r="M85" s="538">
        <f>G85+H85+I85+J85+K85+L85</f>
        <v>3244.7999999999997</v>
      </c>
      <c r="N85" s="538">
        <v>123.85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123.85</v>
      </c>
      <c r="U85" s="538">
        <f>M85-T85</f>
        <v>3120.95</v>
      </c>
      <c r="V85" s="538">
        <v>0</v>
      </c>
      <c r="W85" s="539">
        <f>U85-V85</f>
        <v>3120.95</v>
      </c>
      <c r="X85" s="540"/>
    </row>
    <row r="86" spans="1:24" ht="65.25" customHeight="1" x14ac:dyDescent="0.5">
      <c r="A86" s="271" t="s">
        <v>491</v>
      </c>
      <c r="B86" s="540"/>
      <c r="C86" s="540"/>
      <c r="D86" s="540"/>
      <c r="E86" s="542"/>
      <c r="F86" s="543"/>
      <c r="G86" s="544"/>
      <c r="H86" s="538"/>
      <c r="I86" s="541"/>
      <c r="J86" s="541"/>
      <c r="K86" s="541"/>
      <c r="L86" s="541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492</v>
      </c>
      <c r="B87" s="540"/>
      <c r="C87" s="540">
        <v>1201</v>
      </c>
      <c r="D87" s="540">
        <v>1200</v>
      </c>
      <c r="E87" s="542">
        <v>263.41000000000003</v>
      </c>
      <c r="F87" s="543">
        <v>15</v>
      </c>
      <c r="G87" s="544">
        <f>E87*F87</f>
        <v>3951.1500000000005</v>
      </c>
      <c r="H87" s="538">
        <v>0</v>
      </c>
      <c r="I87" s="541">
        <v>0</v>
      </c>
      <c r="J87" s="541">
        <v>0</v>
      </c>
      <c r="K87" s="541">
        <v>0</v>
      </c>
      <c r="L87" s="541">
        <v>0</v>
      </c>
      <c r="M87" s="538">
        <f>G87+H87+I87+J87+K87+L87</f>
        <v>3951.1500000000005</v>
      </c>
      <c r="N87" s="538">
        <v>341.27</v>
      </c>
      <c r="O87" s="538">
        <v>0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341.27</v>
      </c>
      <c r="U87" s="538">
        <f>M87-T87</f>
        <v>3609.8800000000006</v>
      </c>
      <c r="V87" s="538">
        <v>0</v>
      </c>
      <c r="W87" s="539">
        <f>U87-V87</f>
        <v>3609.8800000000006</v>
      </c>
      <c r="X87" s="540"/>
    </row>
    <row r="88" spans="1:24" ht="65.25" customHeight="1" x14ac:dyDescent="0.5">
      <c r="A88" s="271" t="s">
        <v>493</v>
      </c>
      <c r="B88" s="540"/>
      <c r="C88" s="540"/>
      <c r="D88" s="540"/>
      <c r="E88" s="542"/>
      <c r="F88" s="543"/>
      <c r="G88" s="544"/>
      <c r="H88" s="538"/>
      <c r="I88" s="541"/>
      <c r="J88" s="541"/>
      <c r="K88" s="541"/>
      <c r="L88" s="541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492</v>
      </c>
      <c r="B89" s="540"/>
      <c r="C89" s="540">
        <v>1201</v>
      </c>
      <c r="D89" s="540">
        <v>1200</v>
      </c>
      <c r="E89" s="542">
        <v>205.82</v>
      </c>
      <c r="F89" s="543">
        <v>15</v>
      </c>
      <c r="G89" s="544">
        <f>E89*F89</f>
        <v>3087.2999999999997</v>
      </c>
      <c r="H89" s="538">
        <v>0</v>
      </c>
      <c r="I89" s="541">
        <v>0</v>
      </c>
      <c r="J89" s="541">
        <v>0</v>
      </c>
      <c r="K89" s="541">
        <v>0</v>
      </c>
      <c r="L89" s="541">
        <v>0</v>
      </c>
      <c r="M89" s="538">
        <f>G89+H89+I89+J89+K89+L89</f>
        <v>3087.2999999999997</v>
      </c>
      <c r="N89" s="538">
        <v>106.72</v>
      </c>
      <c r="O89" s="538">
        <f>G89*1.1875%</f>
        <v>36.661687499999999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143.3816875</v>
      </c>
      <c r="U89" s="538">
        <f>M89-T89</f>
        <v>2943.9183125</v>
      </c>
      <c r="V89" s="538">
        <v>0</v>
      </c>
      <c r="W89" s="539">
        <f>U89-V89</f>
        <v>2943.9183125</v>
      </c>
      <c r="X89" s="540"/>
    </row>
    <row r="90" spans="1:24" ht="65.25" customHeight="1" x14ac:dyDescent="0.5">
      <c r="A90" s="271" t="s">
        <v>494</v>
      </c>
      <c r="B90" s="540"/>
      <c r="C90" s="540"/>
      <c r="D90" s="540"/>
      <c r="E90" s="542"/>
      <c r="F90" s="543"/>
      <c r="G90" s="544"/>
      <c r="H90" s="538"/>
      <c r="I90" s="541"/>
      <c r="J90" s="541"/>
      <c r="K90" s="541"/>
      <c r="L90" s="541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492</v>
      </c>
      <c r="B91" s="540"/>
      <c r="C91" s="540">
        <v>1201</v>
      </c>
      <c r="D91" s="540">
        <v>1200</v>
      </c>
      <c r="E91" s="542">
        <v>274.87</v>
      </c>
      <c r="F91" s="543">
        <v>15</v>
      </c>
      <c r="G91" s="544">
        <f>E91*F91</f>
        <v>4123.05</v>
      </c>
      <c r="H91" s="538">
        <v>0</v>
      </c>
      <c r="I91" s="541">
        <v>0</v>
      </c>
      <c r="J91" s="541">
        <v>0</v>
      </c>
      <c r="K91" s="541">
        <v>0</v>
      </c>
      <c r="L91" s="541">
        <v>0</v>
      </c>
      <c r="M91" s="538">
        <f>G91+H91+I91+J91+K91+L91</f>
        <v>4123.05</v>
      </c>
      <c r="N91" s="538">
        <v>368.78</v>
      </c>
      <c r="O91" s="538">
        <f>G91*1.1875%</f>
        <v>48.96121875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417.74121874999997</v>
      </c>
      <c r="U91" s="538">
        <f>M91-T91</f>
        <v>3705.3087812500003</v>
      </c>
      <c r="V91" s="538">
        <v>0</v>
      </c>
      <c r="W91" s="539">
        <f>U91-V91</f>
        <v>3705.3087812500003</v>
      </c>
      <c r="X91" s="540"/>
    </row>
    <row r="92" spans="1:24" ht="65.25" customHeight="1" x14ac:dyDescent="0.5">
      <c r="A92" s="271" t="s">
        <v>495</v>
      </c>
      <c r="B92" s="540"/>
      <c r="C92" s="540"/>
      <c r="D92" s="540"/>
      <c r="E92" s="542"/>
      <c r="F92" s="543"/>
      <c r="G92" s="544"/>
      <c r="H92" s="538"/>
      <c r="I92" s="541"/>
      <c r="J92" s="541"/>
      <c r="K92" s="541"/>
      <c r="L92" s="541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496</v>
      </c>
      <c r="B93" s="540"/>
      <c r="C93" s="540">
        <v>1201</v>
      </c>
      <c r="D93" s="540">
        <v>1200</v>
      </c>
      <c r="E93" s="542">
        <v>334.64</v>
      </c>
      <c r="F93" s="543">
        <v>15</v>
      </c>
      <c r="G93" s="544">
        <f>E93*F93</f>
        <v>5019.5999999999995</v>
      </c>
      <c r="H93" s="538">
        <v>0</v>
      </c>
      <c r="I93" s="541">
        <v>0</v>
      </c>
      <c r="J93" s="541">
        <v>0</v>
      </c>
      <c r="K93" s="541">
        <v>0</v>
      </c>
      <c r="L93" s="541">
        <v>0</v>
      </c>
      <c r="M93" s="538">
        <f>G93+H93+I93+J93+K93+L93</f>
        <v>5019.5999999999995</v>
      </c>
      <c r="N93" s="538">
        <v>527.02</v>
      </c>
      <c r="O93" s="538">
        <f>G93*1.1875%</f>
        <v>59.607749999999996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586.62774999999999</v>
      </c>
      <c r="U93" s="538">
        <f>M93-T93</f>
        <v>4432.9722499999998</v>
      </c>
      <c r="V93" s="538">
        <v>200.78</v>
      </c>
      <c r="W93" s="539">
        <f>U93-V93</f>
        <v>4232.1922500000001</v>
      </c>
      <c r="X93" s="540"/>
    </row>
    <row r="94" spans="1:24" ht="65.25" customHeight="1" x14ac:dyDescent="0.5">
      <c r="A94" s="271" t="s">
        <v>497</v>
      </c>
      <c r="B94" s="540"/>
      <c r="C94" s="540"/>
      <c r="D94" s="540"/>
      <c r="E94" s="542"/>
      <c r="F94" s="543"/>
      <c r="G94" s="544"/>
      <c r="H94" s="538"/>
      <c r="I94" s="541"/>
      <c r="J94" s="541"/>
      <c r="K94" s="541"/>
      <c r="L94" s="541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498</v>
      </c>
      <c r="B95" s="540"/>
      <c r="C95" s="540">
        <v>1201</v>
      </c>
      <c r="D95" s="540">
        <v>1200</v>
      </c>
      <c r="E95" s="542">
        <v>171.97</v>
      </c>
      <c r="F95" s="543">
        <v>15</v>
      </c>
      <c r="G95" s="544">
        <f>E95*F95</f>
        <v>2579.5500000000002</v>
      </c>
      <c r="H95" s="538">
        <v>0</v>
      </c>
      <c r="I95" s="541">
        <v>0</v>
      </c>
      <c r="J95" s="541">
        <v>0</v>
      </c>
      <c r="K95" s="541">
        <v>0</v>
      </c>
      <c r="L95" s="541">
        <v>0</v>
      </c>
      <c r="M95" s="538">
        <f>G95+H95+I95+J95+K95+L95</f>
        <v>2579.5500000000002</v>
      </c>
      <c r="N95" s="538">
        <v>16.27</v>
      </c>
      <c r="O95" s="538">
        <v>0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16.27</v>
      </c>
      <c r="U95" s="538">
        <f>M95-T95</f>
        <v>2563.2800000000002</v>
      </c>
      <c r="V95" s="538">
        <v>51.59</v>
      </c>
      <c r="W95" s="539">
        <f>U95-V95</f>
        <v>2511.69</v>
      </c>
      <c r="X95" s="540"/>
    </row>
    <row r="96" spans="1:24" ht="65.25" customHeight="1" x14ac:dyDescent="0.5">
      <c r="A96" s="271" t="s">
        <v>499</v>
      </c>
      <c r="B96" s="540"/>
      <c r="C96" s="540"/>
      <c r="D96" s="540"/>
      <c r="E96" s="542"/>
      <c r="F96" s="543"/>
      <c r="G96" s="544"/>
      <c r="H96" s="538"/>
      <c r="I96" s="541"/>
      <c r="J96" s="541"/>
      <c r="K96" s="541"/>
      <c r="L96" s="541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498</v>
      </c>
      <c r="B97" s="540"/>
      <c r="C97" s="540">
        <v>1201</v>
      </c>
      <c r="D97" s="540">
        <v>1200</v>
      </c>
      <c r="E97" s="542">
        <v>171.97</v>
      </c>
      <c r="F97" s="543">
        <v>15</v>
      </c>
      <c r="G97" s="544">
        <f>E97*F97</f>
        <v>2579.5500000000002</v>
      </c>
      <c r="H97" s="538">
        <v>0</v>
      </c>
      <c r="I97" s="541">
        <v>0</v>
      </c>
      <c r="J97" s="541">
        <v>0</v>
      </c>
      <c r="K97" s="541">
        <v>0</v>
      </c>
      <c r="L97" s="541">
        <v>0</v>
      </c>
      <c r="M97" s="538">
        <f>G97+H97+I97+J97+K97+L97</f>
        <v>2579.5500000000002</v>
      </c>
      <c r="N97" s="538">
        <v>16.27</v>
      </c>
      <c r="O97" s="538">
        <f>G97*1.1875%</f>
        <v>30.632156250000001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46.902156250000004</v>
      </c>
      <c r="U97" s="538">
        <f>M97-T97</f>
        <v>2532.64784375</v>
      </c>
      <c r="V97" s="538">
        <v>51.59</v>
      </c>
      <c r="W97" s="539">
        <f>U97-V97</f>
        <v>2481.0578437499998</v>
      </c>
      <c r="X97" s="540"/>
    </row>
    <row r="98" spans="1:24" ht="65.25" customHeight="1" x14ac:dyDescent="0.5">
      <c r="A98" s="271" t="s">
        <v>500</v>
      </c>
      <c r="B98" s="540"/>
      <c r="C98" s="540"/>
      <c r="D98" s="540"/>
      <c r="E98" s="542"/>
      <c r="F98" s="543"/>
      <c r="G98" s="544"/>
      <c r="H98" s="538"/>
      <c r="I98" s="541"/>
      <c r="J98" s="541"/>
      <c r="K98" s="541"/>
      <c r="L98" s="541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498</v>
      </c>
      <c r="B99" s="540"/>
      <c r="C99" s="540">
        <v>1201</v>
      </c>
      <c r="D99" s="540">
        <v>1200</v>
      </c>
      <c r="E99" s="542">
        <v>171.97</v>
      </c>
      <c r="F99" s="543">
        <v>15</v>
      </c>
      <c r="G99" s="544">
        <f>E99*F99</f>
        <v>2579.5500000000002</v>
      </c>
      <c r="H99" s="538">
        <v>0</v>
      </c>
      <c r="I99" s="541">
        <v>0</v>
      </c>
      <c r="J99" s="541">
        <v>0</v>
      </c>
      <c r="K99" s="541">
        <v>0</v>
      </c>
      <c r="L99" s="541">
        <v>0</v>
      </c>
      <c r="M99" s="538">
        <f>G99+H99+I99+J99+K99+L99</f>
        <v>2579.5500000000002</v>
      </c>
      <c r="N99" s="538">
        <v>16.27</v>
      </c>
      <c r="O99" s="538"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16.27</v>
      </c>
      <c r="U99" s="538">
        <f>M99-T99</f>
        <v>2563.2800000000002</v>
      </c>
      <c r="V99" s="538">
        <v>51.59</v>
      </c>
      <c r="W99" s="539">
        <f>U99-V99</f>
        <v>2511.69</v>
      </c>
      <c r="X99" s="540"/>
    </row>
    <row r="100" spans="1:24" ht="65.25" customHeight="1" x14ac:dyDescent="0.5">
      <c r="A100" s="271" t="s">
        <v>501</v>
      </c>
      <c r="B100" s="540"/>
      <c r="C100" s="540"/>
      <c r="D100" s="540"/>
      <c r="E100" s="542"/>
      <c r="F100" s="543"/>
      <c r="G100" s="544"/>
      <c r="H100" s="538"/>
      <c r="I100" s="541"/>
      <c r="J100" s="541"/>
      <c r="K100" s="541"/>
      <c r="L100" s="541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498</v>
      </c>
      <c r="B101" s="540"/>
      <c r="C101" s="540">
        <v>1201</v>
      </c>
      <c r="D101" s="540">
        <v>1200</v>
      </c>
      <c r="E101" s="542">
        <v>171.97</v>
      </c>
      <c r="F101" s="543">
        <v>15</v>
      </c>
      <c r="G101" s="544">
        <f>E101*F101</f>
        <v>2579.5500000000002</v>
      </c>
      <c r="H101" s="538">
        <v>0</v>
      </c>
      <c r="I101" s="541">
        <v>0</v>
      </c>
      <c r="J101" s="541">
        <v>0</v>
      </c>
      <c r="K101" s="541">
        <v>0</v>
      </c>
      <c r="L101" s="541">
        <v>0</v>
      </c>
      <c r="M101" s="538">
        <f>G101+H101+I101+J101+K101+L101</f>
        <v>2579.5500000000002</v>
      </c>
      <c r="N101" s="538">
        <v>16.27</v>
      </c>
      <c r="O101" s="538"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16.27</v>
      </c>
      <c r="U101" s="538">
        <f>M101-T101</f>
        <v>2563.2800000000002</v>
      </c>
      <c r="V101" s="538">
        <v>51.59</v>
      </c>
      <c r="W101" s="539">
        <f>U101-V101</f>
        <v>2511.69</v>
      </c>
      <c r="X101" s="540"/>
    </row>
    <row r="102" spans="1:24" ht="65.25" customHeight="1" x14ac:dyDescent="0.5">
      <c r="A102" s="271" t="s">
        <v>502</v>
      </c>
      <c r="B102" s="540"/>
      <c r="C102" s="540"/>
      <c r="D102" s="540"/>
      <c r="E102" s="542"/>
      <c r="F102" s="543"/>
      <c r="G102" s="544"/>
      <c r="H102" s="538"/>
      <c r="I102" s="541"/>
      <c r="J102" s="541"/>
      <c r="K102" s="541"/>
      <c r="L102" s="541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498</v>
      </c>
      <c r="B103" s="540"/>
      <c r="C103" s="540">
        <v>1201</v>
      </c>
      <c r="D103" s="540">
        <v>1200</v>
      </c>
      <c r="E103" s="542">
        <v>171.97</v>
      </c>
      <c r="F103" s="543">
        <v>0</v>
      </c>
      <c r="G103" s="544">
        <f>E103*F103</f>
        <v>0</v>
      </c>
      <c r="H103" s="538">
        <v>0</v>
      </c>
      <c r="I103" s="541">
        <v>0</v>
      </c>
      <c r="J103" s="541">
        <v>0</v>
      </c>
      <c r="K103" s="541">
        <v>0</v>
      </c>
      <c r="L103" s="541">
        <v>0</v>
      </c>
      <c r="M103" s="538">
        <f>G103+H103+I103+J103+K103+L103</f>
        <v>0</v>
      </c>
      <c r="N103" s="538">
        <v>0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0</v>
      </c>
      <c r="U103" s="538">
        <f>M103-T103</f>
        <v>0</v>
      </c>
      <c r="V103" s="538">
        <v>0</v>
      </c>
      <c r="W103" s="539">
        <f>U103-V103</f>
        <v>0</v>
      </c>
      <c r="X103" s="540"/>
    </row>
    <row r="104" spans="1:24" ht="65.25" customHeight="1" x14ac:dyDescent="0.5">
      <c r="A104" s="271" t="s">
        <v>503</v>
      </c>
      <c r="B104" s="540"/>
      <c r="C104" s="540"/>
      <c r="D104" s="540"/>
      <c r="E104" s="542"/>
      <c r="F104" s="543"/>
      <c r="G104" s="544"/>
      <c r="H104" s="538"/>
      <c r="I104" s="541"/>
      <c r="J104" s="541"/>
      <c r="K104" s="541"/>
      <c r="L104" s="541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498</v>
      </c>
      <c r="B105" s="540"/>
      <c r="C105" s="540">
        <v>1201</v>
      </c>
      <c r="D105" s="540">
        <v>1200</v>
      </c>
      <c r="E105" s="542">
        <v>171.97</v>
      </c>
      <c r="F105" s="543">
        <v>15</v>
      </c>
      <c r="G105" s="544">
        <f>E105*F105</f>
        <v>2579.5500000000002</v>
      </c>
      <c r="H105" s="538">
        <v>0</v>
      </c>
      <c r="I105" s="541">
        <v>0</v>
      </c>
      <c r="J105" s="541">
        <v>0</v>
      </c>
      <c r="K105" s="541">
        <v>0</v>
      </c>
      <c r="L105" s="541">
        <v>0</v>
      </c>
      <c r="M105" s="538">
        <f>G105+H105+I105+J105+K105+L105</f>
        <v>2579.5500000000002</v>
      </c>
      <c r="N105" s="538">
        <v>16.27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16.27</v>
      </c>
      <c r="U105" s="538">
        <f>M105-T105</f>
        <v>2563.2800000000002</v>
      </c>
      <c r="V105" s="538">
        <v>51.59</v>
      </c>
      <c r="W105" s="539">
        <f>U105-V105</f>
        <v>2511.69</v>
      </c>
      <c r="X105" s="540"/>
    </row>
    <row r="106" spans="1:24" ht="65.25" customHeight="1" x14ac:dyDescent="0.5">
      <c r="A106" s="271" t="s">
        <v>504</v>
      </c>
      <c r="B106" s="540"/>
      <c r="C106" s="540"/>
      <c r="D106" s="540"/>
      <c r="E106" s="542"/>
      <c r="F106" s="543"/>
      <c r="G106" s="544"/>
      <c r="H106" s="538"/>
      <c r="I106" s="541"/>
      <c r="J106" s="541"/>
      <c r="K106" s="541"/>
      <c r="L106" s="541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505</v>
      </c>
      <c r="B107" s="540"/>
      <c r="C107" s="540">
        <v>1201</v>
      </c>
      <c r="D107" s="540">
        <v>1200</v>
      </c>
      <c r="E107" s="542">
        <v>160.56</v>
      </c>
      <c r="F107" s="543">
        <v>15</v>
      </c>
      <c r="G107" s="544">
        <f>E107*F107</f>
        <v>2408.4</v>
      </c>
      <c r="H107" s="538">
        <v>0</v>
      </c>
      <c r="I107" s="541">
        <v>0</v>
      </c>
      <c r="J107" s="541">
        <v>0</v>
      </c>
      <c r="K107" s="541">
        <v>0</v>
      </c>
      <c r="L107" s="541">
        <v>2.36</v>
      </c>
      <c r="M107" s="538">
        <f>G107+H107+I107+J107+K107+L107</f>
        <v>2410.7600000000002</v>
      </c>
      <c r="N107" s="538">
        <v>0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0</v>
      </c>
      <c r="U107" s="538">
        <f>M107-T107</f>
        <v>2410.7600000000002</v>
      </c>
      <c r="V107" s="538">
        <v>0</v>
      </c>
      <c r="W107" s="539">
        <f>U107-V107</f>
        <v>2410.7600000000002</v>
      </c>
      <c r="X107" s="540"/>
    </row>
    <row r="108" spans="1:24" ht="65.25" customHeight="1" x14ac:dyDescent="0.5">
      <c r="A108" s="271" t="s">
        <v>506</v>
      </c>
      <c r="B108" s="540"/>
      <c r="C108" s="540"/>
      <c r="D108" s="540"/>
      <c r="E108" s="542"/>
      <c r="F108" s="543"/>
      <c r="G108" s="544"/>
      <c r="H108" s="538"/>
      <c r="I108" s="541"/>
      <c r="J108" s="541"/>
      <c r="K108" s="541"/>
      <c r="L108" s="541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505</v>
      </c>
      <c r="B109" s="540"/>
      <c r="C109" s="540">
        <v>1201</v>
      </c>
      <c r="D109" s="540">
        <v>1200</v>
      </c>
      <c r="E109" s="542">
        <v>202.04</v>
      </c>
      <c r="F109" s="543">
        <v>15</v>
      </c>
      <c r="G109" s="544">
        <f>E109*F109</f>
        <v>3030.6</v>
      </c>
      <c r="H109" s="538">
        <v>0</v>
      </c>
      <c r="I109" s="541">
        <v>0</v>
      </c>
      <c r="J109" s="541">
        <v>0</v>
      </c>
      <c r="K109" s="541">
        <v>0</v>
      </c>
      <c r="L109" s="541">
        <v>0</v>
      </c>
      <c r="M109" s="538">
        <f>G109+H109+I109+J109+K109+L109</f>
        <v>3030.6</v>
      </c>
      <c r="N109" s="538">
        <v>80.27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80.27</v>
      </c>
      <c r="U109" s="538">
        <f>M109-T109</f>
        <v>2950.33</v>
      </c>
      <c r="V109" s="538">
        <v>0</v>
      </c>
      <c r="W109" s="539">
        <f>U109-V109</f>
        <v>2950.33</v>
      </c>
      <c r="X109" s="540"/>
    </row>
    <row r="110" spans="1:24" ht="65.25" customHeight="1" x14ac:dyDescent="0.5">
      <c r="A110" s="271" t="s">
        <v>507</v>
      </c>
      <c r="B110" s="540"/>
      <c r="C110" s="540"/>
      <c r="D110" s="540"/>
      <c r="E110" s="542"/>
      <c r="F110" s="543"/>
      <c r="G110" s="544"/>
      <c r="H110" s="538"/>
      <c r="I110" s="541"/>
      <c r="J110" s="541"/>
      <c r="K110" s="541"/>
      <c r="L110" s="541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505</v>
      </c>
      <c r="B111" s="540"/>
      <c r="C111" s="540">
        <v>1201</v>
      </c>
      <c r="D111" s="540">
        <v>1200</v>
      </c>
      <c r="E111" s="542">
        <v>140.38</v>
      </c>
      <c r="F111" s="543">
        <v>15</v>
      </c>
      <c r="G111" s="544">
        <f>E111*F111</f>
        <v>2105.6999999999998</v>
      </c>
      <c r="H111" s="538">
        <v>0</v>
      </c>
      <c r="I111" s="541">
        <v>0</v>
      </c>
      <c r="J111" s="541">
        <v>0</v>
      </c>
      <c r="K111" s="541">
        <v>0</v>
      </c>
      <c r="L111" s="541">
        <v>63.69</v>
      </c>
      <c r="M111" s="538">
        <f>G111+H111+I111+J111+K111+L111</f>
        <v>2169.39</v>
      </c>
      <c r="N111" s="538">
        <v>0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2169.39</v>
      </c>
      <c r="V111" s="538">
        <v>0</v>
      </c>
      <c r="W111" s="539">
        <f>U111-V111</f>
        <v>2169.39</v>
      </c>
      <c r="X111" s="540"/>
    </row>
    <row r="112" spans="1:24" ht="65.25" customHeight="1" x14ac:dyDescent="0.5">
      <c r="A112" s="271" t="s">
        <v>508</v>
      </c>
      <c r="B112" s="540"/>
      <c r="C112" s="540"/>
      <c r="D112" s="540"/>
      <c r="E112" s="542"/>
      <c r="F112" s="543"/>
      <c r="G112" s="544"/>
      <c r="H112" s="538"/>
      <c r="I112" s="541"/>
      <c r="J112" s="541"/>
      <c r="K112" s="541"/>
      <c r="L112" s="541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2">
        <v>156.37</v>
      </c>
      <c r="F113" s="543">
        <v>15</v>
      </c>
      <c r="G113" s="544">
        <f>E113*F113</f>
        <v>2345.5500000000002</v>
      </c>
      <c r="H113" s="538">
        <v>0</v>
      </c>
      <c r="I113" s="541">
        <v>0</v>
      </c>
      <c r="J113" s="541">
        <v>0</v>
      </c>
      <c r="K113" s="541">
        <v>0</v>
      </c>
      <c r="L113" s="541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509</v>
      </c>
      <c r="B114" s="540"/>
      <c r="C114" s="540"/>
      <c r="D114" s="540"/>
      <c r="E114" s="542"/>
      <c r="F114" s="543"/>
      <c r="G114" s="544"/>
      <c r="H114" s="538"/>
      <c r="I114" s="541"/>
      <c r="J114" s="541"/>
      <c r="K114" s="541"/>
      <c r="L114" s="541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2">
        <v>156.37</v>
      </c>
      <c r="F115" s="543">
        <v>15</v>
      </c>
      <c r="G115" s="544">
        <f>E115*F115</f>
        <v>2345.5500000000002</v>
      </c>
      <c r="H115" s="538">
        <v>0</v>
      </c>
      <c r="I115" s="541">
        <v>0</v>
      </c>
      <c r="J115" s="541">
        <v>0</v>
      </c>
      <c r="K115" s="541">
        <v>0</v>
      </c>
      <c r="L115" s="541">
        <v>9.19</v>
      </c>
      <c r="M115" s="538">
        <f>G115+H115+I115+J115+K115+L115</f>
        <v>2354.7400000000002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2354.7400000000002</v>
      </c>
      <c r="V115" s="538">
        <v>0</v>
      </c>
      <c r="W115" s="539">
        <f>U115-V115</f>
        <v>2354.7400000000002</v>
      </c>
      <c r="X115" s="540"/>
    </row>
    <row r="116" spans="1:24" ht="65.25" customHeight="1" x14ac:dyDescent="0.5">
      <c r="A116" s="271" t="s">
        <v>510</v>
      </c>
      <c r="B116" s="540"/>
      <c r="C116" s="540"/>
      <c r="D116" s="540"/>
      <c r="E116" s="542"/>
      <c r="F116" s="543"/>
      <c r="G116" s="544"/>
      <c r="H116" s="538"/>
      <c r="I116" s="541"/>
      <c r="J116" s="541"/>
      <c r="K116" s="541"/>
      <c r="L116" s="541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311</v>
      </c>
      <c r="B117" s="540"/>
      <c r="C117" s="540">
        <v>1201</v>
      </c>
      <c r="D117" s="540">
        <v>1200</v>
      </c>
      <c r="E117" s="542">
        <v>134.66659999999999</v>
      </c>
      <c r="F117" s="543">
        <v>15</v>
      </c>
      <c r="G117" s="544">
        <f>E117*F117</f>
        <v>2019.9989999999998</v>
      </c>
      <c r="H117" s="538">
        <v>0</v>
      </c>
      <c r="I117" s="541">
        <v>0</v>
      </c>
      <c r="J117" s="541">
        <v>0</v>
      </c>
      <c r="K117" s="541">
        <v>0</v>
      </c>
      <c r="L117" s="541">
        <v>70.45</v>
      </c>
      <c r="M117" s="538">
        <f>G117+H117+I117+J117+K117+L117</f>
        <v>2090.4489999999996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2090.4489999999996</v>
      </c>
      <c r="V117" s="538">
        <v>0</v>
      </c>
      <c r="W117" s="539">
        <f>U117-V117</f>
        <v>2090.4489999999996</v>
      </c>
      <c r="X117" s="540"/>
    </row>
    <row r="118" spans="1:24" ht="65.25" customHeight="1" x14ac:dyDescent="0.5">
      <c r="A118" s="271" t="s">
        <v>511</v>
      </c>
      <c r="B118" s="540"/>
      <c r="C118" s="540"/>
      <c r="D118" s="540"/>
      <c r="E118" s="542"/>
      <c r="F118" s="543"/>
      <c r="G118" s="544"/>
      <c r="H118" s="538"/>
      <c r="I118" s="541"/>
      <c r="J118" s="541"/>
      <c r="K118" s="541"/>
      <c r="L118" s="541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2">
        <v>160.56</v>
      </c>
      <c r="F119" s="543">
        <v>15</v>
      </c>
      <c r="G119" s="544">
        <f>E119*F119</f>
        <v>2408.4</v>
      </c>
      <c r="H119" s="538">
        <v>0</v>
      </c>
      <c r="I119" s="541">
        <v>0</v>
      </c>
      <c r="J119" s="541">
        <v>0</v>
      </c>
      <c r="K119" s="541">
        <v>0</v>
      </c>
      <c r="L119" s="541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512</v>
      </c>
      <c r="B120" s="540"/>
      <c r="C120" s="540"/>
      <c r="D120" s="540"/>
      <c r="E120" s="542"/>
      <c r="F120" s="543"/>
      <c r="G120" s="544"/>
      <c r="H120" s="538"/>
      <c r="I120" s="541"/>
      <c r="J120" s="541"/>
      <c r="K120" s="541"/>
      <c r="L120" s="541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2">
        <v>160.56</v>
      </c>
      <c r="F121" s="543">
        <v>15</v>
      </c>
      <c r="G121" s="544">
        <f>E121*F121</f>
        <v>2408.4</v>
      </c>
      <c r="H121" s="538">
        <v>0</v>
      </c>
      <c r="I121" s="541">
        <v>0</v>
      </c>
      <c r="J121" s="541">
        <v>0</v>
      </c>
      <c r="K121" s="541">
        <v>0</v>
      </c>
      <c r="L121" s="541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0</v>
      </c>
      <c r="W121" s="539">
        <f>U121-V121</f>
        <v>2410.7600000000002</v>
      </c>
      <c r="X121" s="540"/>
    </row>
    <row r="122" spans="1:24" ht="65.25" customHeight="1" x14ac:dyDescent="0.5">
      <c r="A122" s="271" t="s">
        <v>513</v>
      </c>
      <c r="B122" s="540"/>
      <c r="C122" s="540"/>
      <c r="D122" s="540"/>
      <c r="E122" s="542"/>
      <c r="F122" s="543"/>
      <c r="G122" s="544"/>
      <c r="H122" s="538"/>
      <c r="I122" s="541"/>
      <c r="J122" s="541"/>
      <c r="K122" s="541"/>
      <c r="L122" s="541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273</v>
      </c>
      <c r="B123" s="540"/>
      <c r="C123" s="540">
        <v>1201</v>
      </c>
      <c r="D123" s="540">
        <v>1200</v>
      </c>
      <c r="E123" s="542">
        <v>160.56</v>
      </c>
      <c r="F123" s="543">
        <v>15</v>
      </c>
      <c r="G123" s="544">
        <f>E123*F123</f>
        <v>2408.4</v>
      </c>
      <c r="H123" s="538">
        <v>0</v>
      </c>
      <c r="I123" s="541">
        <v>0</v>
      </c>
      <c r="J123" s="541">
        <v>0</v>
      </c>
      <c r="K123" s="541">
        <v>0</v>
      </c>
      <c r="L123" s="541">
        <v>2.36</v>
      </c>
      <c r="M123" s="538">
        <f>G123+H123+I123+J123+K123+L123</f>
        <v>2410.7600000000002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2410.7600000000002</v>
      </c>
      <c r="V123" s="538">
        <v>48.17</v>
      </c>
      <c r="W123" s="539">
        <f>U123-V123</f>
        <v>2362.59</v>
      </c>
      <c r="X123" s="540"/>
    </row>
    <row r="124" spans="1:24" ht="65.25" customHeight="1" x14ac:dyDescent="0.5">
      <c r="A124" s="271" t="s">
        <v>514</v>
      </c>
      <c r="B124" s="540"/>
      <c r="C124" s="540"/>
      <c r="D124" s="540"/>
      <c r="E124" s="542"/>
      <c r="F124" s="543"/>
      <c r="G124" s="544"/>
      <c r="H124" s="538"/>
      <c r="I124" s="541"/>
      <c r="J124" s="541"/>
      <c r="K124" s="541"/>
      <c r="L124" s="541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515</v>
      </c>
      <c r="B125" s="540"/>
      <c r="C125" s="540">
        <v>1201</v>
      </c>
      <c r="D125" s="540">
        <v>1200</v>
      </c>
      <c r="E125" s="542">
        <v>124.52</v>
      </c>
      <c r="F125" s="543">
        <v>15</v>
      </c>
      <c r="G125" s="544">
        <f>E125*F125</f>
        <v>1867.8</v>
      </c>
      <c r="H125" s="538">
        <v>0</v>
      </c>
      <c r="I125" s="541">
        <v>0</v>
      </c>
      <c r="J125" s="541">
        <v>0</v>
      </c>
      <c r="K125" s="541">
        <v>0</v>
      </c>
      <c r="L125" s="541">
        <v>80.19</v>
      </c>
      <c r="M125" s="538">
        <f>G125+H125+I125+J125+K125+L125</f>
        <v>1947.99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1947.99</v>
      </c>
      <c r="V125" s="538">
        <v>0</v>
      </c>
      <c r="W125" s="539">
        <f>U125-V125</f>
        <v>1947.99</v>
      </c>
      <c r="X125" s="540"/>
    </row>
    <row r="126" spans="1:24" ht="65.25" customHeight="1" x14ac:dyDescent="0.5">
      <c r="A126" s="271" t="s">
        <v>516</v>
      </c>
      <c r="B126" s="540"/>
      <c r="C126" s="540"/>
      <c r="D126" s="540"/>
      <c r="E126" s="542"/>
      <c r="F126" s="543"/>
      <c r="G126" s="544"/>
      <c r="H126" s="538"/>
      <c r="I126" s="541"/>
      <c r="J126" s="541"/>
      <c r="K126" s="541"/>
      <c r="L126" s="541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517</v>
      </c>
      <c r="B127" s="540"/>
      <c r="C127" s="540">
        <v>1201</v>
      </c>
      <c r="D127" s="540">
        <v>1200</v>
      </c>
      <c r="E127" s="542">
        <v>146.6</v>
      </c>
      <c r="F127" s="543">
        <v>15</v>
      </c>
      <c r="G127" s="544">
        <f>E127*F127</f>
        <v>2199</v>
      </c>
      <c r="H127" s="538">
        <v>0</v>
      </c>
      <c r="I127" s="541">
        <v>0</v>
      </c>
      <c r="J127" s="541">
        <v>0</v>
      </c>
      <c r="K127" s="541">
        <v>0</v>
      </c>
      <c r="L127" s="541">
        <v>39.61</v>
      </c>
      <c r="M127" s="538">
        <f>G127+H127+I127+J127+K127+L127</f>
        <v>2238.61</v>
      </c>
      <c r="N127" s="538">
        <v>0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</v>
      </c>
      <c r="U127" s="538">
        <f>M127-T127</f>
        <v>2238.61</v>
      </c>
      <c r="V127" s="538">
        <v>0</v>
      </c>
      <c r="W127" s="539">
        <f>U127-V127</f>
        <v>2238.61</v>
      </c>
      <c r="X127" s="540"/>
    </row>
    <row r="128" spans="1:24" ht="65.25" customHeight="1" x14ac:dyDescent="0.5">
      <c r="A128" s="271" t="s">
        <v>518</v>
      </c>
      <c r="B128" s="540"/>
      <c r="C128" s="540"/>
      <c r="D128" s="540"/>
      <c r="E128" s="542"/>
      <c r="F128" s="543"/>
      <c r="G128" s="544"/>
      <c r="H128" s="538"/>
      <c r="I128" s="541"/>
      <c r="J128" s="541"/>
      <c r="K128" s="541"/>
      <c r="L128" s="541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519</v>
      </c>
      <c r="B129" s="540"/>
      <c r="C129" s="540">
        <v>1201</v>
      </c>
      <c r="D129" s="540">
        <v>1200</v>
      </c>
      <c r="E129" s="542">
        <v>162.22</v>
      </c>
      <c r="F129" s="543">
        <v>15</v>
      </c>
      <c r="G129" s="544">
        <f>E129*F129</f>
        <v>2433.3000000000002</v>
      </c>
      <c r="H129" s="538">
        <v>0</v>
      </c>
      <c r="I129" s="541">
        <v>0</v>
      </c>
      <c r="J129" s="541">
        <v>0</v>
      </c>
      <c r="K129" s="541">
        <v>0</v>
      </c>
      <c r="L129" s="541">
        <v>0</v>
      </c>
      <c r="M129" s="538">
        <f>G129+H129+I129+J129+K129+L129</f>
        <v>2433.3000000000002</v>
      </c>
      <c r="N129" s="538">
        <v>0.36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0.36</v>
      </c>
      <c r="U129" s="538">
        <f>M129-T129</f>
        <v>2432.94</v>
      </c>
      <c r="V129" s="538">
        <v>0</v>
      </c>
      <c r="W129" s="539">
        <f>U129-V129</f>
        <v>2432.94</v>
      </c>
      <c r="X129" s="540"/>
    </row>
    <row r="130" spans="1:24" ht="65.25" customHeight="1" x14ac:dyDescent="0.5">
      <c r="A130" s="271" t="s">
        <v>520</v>
      </c>
      <c r="B130" s="540"/>
      <c r="C130" s="540"/>
      <c r="D130" s="540"/>
      <c r="E130" s="542"/>
      <c r="F130" s="543"/>
      <c r="G130" s="544"/>
      <c r="H130" s="538"/>
      <c r="I130" s="541"/>
      <c r="J130" s="541"/>
      <c r="K130" s="541"/>
      <c r="L130" s="541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521</v>
      </c>
      <c r="B131" s="540"/>
      <c r="C131" s="540">
        <v>1201</v>
      </c>
      <c r="D131" s="540">
        <v>1200</v>
      </c>
      <c r="E131" s="542">
        <v>126.61</v>
      </c>
      <c r="F131" s="543">
        <v>15</v>
      </c>
      <c r="G131" s="544">
        <f>E131*F131</f>
        <v>1899.15</v>
      </c>
      <c r="H131" s="538">
        <v>0</v>
      </c>
      <c r="I131" s="541">
        <v>0</v>
      </c>
      <c r="J131" s="541">
        <v>0</v>
      </c>
      <c r="K131" s="541">
        <v>0</v>
      </c>
      <c r="L131" s="541">
        <v>78.180000000000007</v>
      </c>
      <c r="M131" s="538">
        <f>G131+H131+I131+J131+K131+L131</f>
        <v>1977.3300000000002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1977.3300000000002</v>
      </c>
      <c r="V131" s="538">
        <v>0</v>
      </c>
      <c r="W131" s="539">
        <f>U131-V131</f>
        <v>1977.3300000000002</v>
      </c>
      <c r="X131" s="540"/>
    </row>
    <row r="132" spans="1:24" ht="65.25" customHeight="1" x14ac:dyDescent="0.5">
      <c r="A132" s="271" t="s">
        <v>522</v>
      </c>
      <c r="B132" s="540"/>
      <c r="C132" s="540"/>
      <c r="D132" s="540"/>
      <c r="E132" s="542"/>
      <c r="F132" s="543"/>
      <c r="G132" s="544"/>
      <c r="H132" s="538"/>
      <c r="I132" s="541"/>
      <c r="J132" s="541"/>
      <c r="K132" s="541"/>
      <c r="L132" s="541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521</v>
      </c>
      <c r="B133" s="540"/>
      <c r="C133" s="540">
        <v>1201</v>
      </c>
      <c r="D133" s="540">
        <v>1200</v>
      </c>
      <c r="E133" s="542">
        <v>139.91</v>
      </c>
      <c r="F133" s="543">
        <v>15</v>
      </c>
      <c r="G133" s="544">
        <f>E133*F133</f>
        <v>2098.65</v>
      </c>
      <c r="H133" s="538">
        <v>0</v>
      </c>
      <c r="I133" s="541">
        <v>0</v>
      </c>
      <c r="J133" s="541">
        <v>0</v>
      </c>
      <c r="K133" s="541">
        <v>0</v>
      </c>
      <c r="L133" s="541">
        <v>64.459999999999994</v>
      </c>
      <c r="M133" s="538">
        <f>G133+H133+I133+J133+K133+L133</f>
        <v>2163.11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2163.11</v>
      </c>
      <c r="V133" s="538">
        <v>0</v>
      </c>
      <c r="W133" s="539">
        <f>U133-V133</f>
        <v>2163.11</v>
      </c>
      <c r="X133" s="540"/>
    </row>
    <row r="134" spans="1:24" ht="65.25" customHeight="1" x14ac:dyDescent="0.5">
      <c r="A134" s="271" t="s">
        <v>523</v>
      </c>
      <c r="B134" s="540"/>
      <c r="C134" s="540"/>
      <c r="D134" s="540"/>
      <c r="E134" s="542"/>
      <c r="F134" s="543"/>
      <c r="G134" s="544"/>
      <c r="H134" s="538"/>
      <c r="I134" s="541"/>
      <c r="J134" s="541"/>
      <c r="K134" s="541"/>
      <c r="L134" s="541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524</v>
      </c>
      <c r="B135" s="540"/>
      <c r="C135" s="540">
        <v>1201</v>
      </c>
      <c r="D135" s="540">
        <v>1200</v>
      </c>
      <c r="E135" s="542">
        <v>104.02</v>
      </c>
      <c r="F135" s="543">
        <v>15</v>
      </c>
      <c r="G135" s="544">
        <f>E135*F135</f>
        <v>1560.3</v>
      </c>
      <c r="H135" s="538">
        <v>0</v>
      </c>
      <c r="I135" s="541">
        <v>0</v>
      </c>
      <c r="J135" s="541">
        <v>0</v>
      </c>
      <c r="K135" s="541">
        <v>0</v>
      </c>
      <c r="L135" s="541">
        <v>111.71</v>
      </c>
      <c r="M135" s="538">
        <f>G135+H135+I135+J135+K135+L135</f>
        <v>1672.01</v>
      </c>
      <c r="N135" s="538">
        <v>0</v>
      </c>
      <c r="O135" s="538">
        <v>0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0</v>
      </c>
      <c r="U135" s="538">
        <f>M135-T135</f>
        <v>1672.01</v>
      </c>
      <c r="V135" s="538">
        <v>0</v>
      </c>
      <c r="W135" s="539">
        <f>U135-V135</f>
        <v>1672.01</v>
      </c>
      <c r="X135" s="540"/>
    </row>
    <row r="136" spans="1:24" ht="65.25" customHeight="1" x14ac:dyDescent="0.5">
      <c r="A136" s="271" t="s">
        <v>525</v>
      </c>
      <c r="B136" s="540"/>
      <c r="C136" s="540"/>
      <c r="D136" s="540"/>
      <c r="E136" s="542"/>
      <c r="F136" s="543"/>
      <c r="G136" s="544"/>
      <c r="H136" s="538"/>
      <c r="I136" s="541"/>
      <c r="J136" s="541"/>
      <c r="K136" s="541"/>
      <c r="L136" s="541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526</v>
      </c>
      <c r="B137" s="540"/>
      <c r="C137" s="540">
        <v>1201</v>
      </c>
      <c r="D137" s="540">
        <v>1200</v>
      </c>
      <c r="E137" s="542">
        <v>140.38</v>
      </c>
      <c r="F137" s="543">
        <v>15</v>
      </c>
      <c r="G137" s="544">
        <f>E137*F137</f>
        <v>2105.6999999999998</v>
      </c>
      <c r="H137" s="538">
        <v>0</v>
      </c>
      <c r="I137" s="541">
        <v>0</v>
      </c>
      <c r="J137" s="541">
        <v>0</v>
      </c>
      <c r="K137" s="541">
        <v>0</v>
      </c>
      <c r="L137" s="541">
        <v>63.69</v>
      </c>
      <c r="M137" s="538">
        <f>G137+H137+I137+J137+K137+L137</f>
        <v>2169.39</v>
      </c>
      <c r="N137" s="538">
        <v>0</v>
      </c>
      <c r="O137" s="538">
        <f>G137*1.1875%</f>
        <v>25.005187499999998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25.005187499999998</v>
      </c>
      <c r="U137" s="538">
        <f>M137-T137</f>
        <v>2144.3848125</v>
      </c>
      <c r="V137" s="538">
        <v>0</v>
      </c>
      <c r="W137" s="539">
        <f>U137-V137</f>
        <v>2144.3848125</v>
      </c>
      <c r="X137" s="540"/>
    </row>
    <row r="138" spans="1:24" ht="65.25" customHeight="1" x14ac:dyDescent="0.5">
      <c r="A138" s="271" t="s">
        <v>527</v>
      </c>
      <c r="B138" s="540"/>
      <c r="C138" s="540"/>
      <c r="D138" s="540"/>
      <c r="E138" s="542"/>
      <c r="F138" s="543"/>
      <c r="G138" s="544"/>
      <c r="H138" s="538"/>
      <c r="I138" s="541"/>
      <c r="J138" s="541"/>
      <c r="K138" s="541"/>
      <c r="L138" s="541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528</v>
      </c>
      <c r="B139" s="540"/>
      <c r="C139" s="540">
        <v>1201</v>
      </c>
      <c r="D139" s="540">
        <v>1200</v>
      </c>
      <c r="E139" s="542">
        <v>140.38</v>
      </c>
      <c r="F139" s="543">
        <v>15</v>
      </c>
      <c r="G139" s="544">
        <f>E139*F139</f>
        <v>2105.6999999999998</v>
      </c>
      <c r="H139" s="538">
        <v>0</v>
      </c>
      <c r="I139" s="541">
        <v>0</v>
      </c>
      <c r="J139" s="541">
        <v>0</v>
      </c>
      <c r="K139" s="541">
        <v>0</v>
      </c>
      <c r="L139" s="541">
        <v>63.69</v>
      </c>
      <c r="M139" s="538">
        <f>G139+H139+I139+J139+K139+L139</f>
        <v>2169.39</v>
      </c>
      <c r="N139" s="538">
        <v>0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0</v>
      </c>
      <c r="U139" s="538">
        <f>M139-T139</f>
        <v>2169.39</v>
      </c>
      <c r="V139" s="538">
        <v>0</v>
      </c>
      <c r="W139" s="539">
        <f>U139-V139</f>
        <v>2169.39</v>
      </c>
      <c r="X139" s="540"/>
    </row>
    <row r="140" spans="1:24" ht="65.25" customHeight="1" x14ac:dyDescent="0.5">
      <c r="A140" s="271" t="s">
        <v>529</v>
      </c>
      <c r="B140" s="540"/>
      <c r="C140" s="540"/>
      <c r="D140" s="540"/>
      <c r="E140" s="542"/>
      <c r="F140" s="543"/>
      <c r="G140" s="544"/>
      <c r="H140" s="538"/>
      <c r="I140" s="541"/>
      <c r="J140" s="541"/>
      <c r="K140" s="541"/>
      <c r="L140" s="541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331</v>
      </c>
      <c r="B141" s="540"/>
      <c r="C141" s="540">
        <v>1201</v>
      </c>
      <c r="D141" s="540">
        <v>1200</v>
      </c>
      <c r="E141" s="542">
        <v>183.6</v>
      </c>
      <c r="F141" s="543">
        <v>15</v>
      </c>
      <c r="G141" s="544">
        <f>E141*F141</f>
        <v>2754</v>
      </c>
      <c r="H141" s="538">
        <v>0</v>
      </c>
      <c r="I141" s="541">
        <v>0</v>
      </c>
      <c r="J141" s="541">
        <v>0</v>
      </c>
      <c r="K141" s="541">
        <v>0</v>
      </c>
      <c r="L141" s="541">
        <v>0</v>
      </c>
      <c r="M141" s="538">
        <f>G141+H141+I141+J141+K141+L141</f>
        <v>2754</v>
      </c>
      <c r="N141" s="538">
        <v>50.17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50.17</v>
      </c>
      <c r="U141" s="538">
        <f>M141-T141</f>
        <v>2703.83</v>
      </c>
      <c r="V141" s="538">
        <v>0</v>
      </c>
      <c r="W141" s="539">
        <f>U141-V141</f>
        <v>2703.83</v>
      </c>
      <c r="X141" s="540"/>
    </row>
    <row r="142" spans="1:24" ht="65.25" customHeight="1" x14ac:dyDescent="0.5">
      <c r="A142" s="271" t="s">
        <v>530</v>
      </c>
      <c r="B142" s="540"/>
      <c r="C142" s="540"/>
      <c r="D142" s="540"/>
      <c r="E142" s="542"/>
      <c r="F142" s="543"/>
      <c r="G142" s="544"/>
      <c r="H142" s="538"/>
      <c r="I142" s="541"/>
      <c r="J142" s="541"/>
      <c r="K142" s="541"/>
      <c r="L142" s="541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531</v>
      </c>
      <c r="B143" s="540"/>
      <c r="C143" s="540">
        <v>1201</v>
      </c>
      <c r="D143" s="540">
        <v>1200</v>
      </c>
      <c r="E143" s="542">
        <v>165.24</v>
      </c>
      <c r="F143" s="543">
        <v>11</v>
      </c>
      <c r="G143" s="544">
        <f>E143*F143</f>
        <v>1817.64</v>
      </c>
      <c r="H143" s="538">
        <v>0</v>
      </c>
      <c r="I143" s="541">
        <v>0</v>
      </c>
      <c r="J143" s="541">
        <v>0</v>
      </c>
      <c r="K143" s="541">
        <v>0</v>
      </c>
      <c r="L143" s="541">
        <v>0</v>
      </c>
      <c r="M143" s="538">
        <f>G143+H143+I143+J143+K143+L143</f>
        <v>1817.64</v>
      </c>
      <c r="N143" s="538">
        <v>5.29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5.29</v>
      </c>
      <c r="U143" s="538">
        <f>M143-T143</f>
        <v>1812.3500000000001</v>
      </c>
      <c r="V143" s="538">
        <v>0</v>
      </c>
      <c r="W143" s="539">
        <f>U143-V143</f>
        <v>1812.3500000000001</v>
      </c>
      <c r="X143" s="540"/>
    </row>
    <row r="144" spans="1:24" ht="65.25" customHeight="1" x14ac:dyDescent="0.5">
      <c r="A144" s="271" t="s">
        <v>532</v>
      </c>
      <c r="B144" s="540"/>
      <c r="C144" s="540"/>
      <c r="D144" s="540"/>
      <c r="E144" s="542"/>
      <c r="F144" s="543"/>
      <c r="G144" s="544"/>
      <c r="H144" s="538"/>
      <c r="I144" s="541"/>
      <c r="J144" s="541"/>
      <c r="K144" s="541"/>
      <c r="L144" s="541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531</v>
      </c>
      <c r="B145" s="540"/>
      <c r="C145" s="540">
        <v>1201</v>
      </c>
      <c r="D145" s="540">
        <v>1200</v>
      </c>
      <c r="E145" s="542">
        <v>183.6</v>
      </c>
      <c r="F145" s="543">
        <v>15</v>
      </c>
      <c r="G145" s="544">
        <f>E145*F145</f>
        <v>2754</v>
      </c>
      <c r="H145" s="538">
        <v>0</v>
      </c>
      <c r="I145" s="541">
        <v>0</v>
      </c>
      <c r="J145" s="541">
        <v>0</v>
      </c>
      <c r="K145" s="541">
        <v>0</v>
      </c>
      <c r="L145" s="541">
        <v>0</v>
      </c>
      <c r="M145" s="538">
        <f>G145+H145+I145+J145+K145+L145</f>
        <v>2754</v>
      </c>
      <c r="N145" s="538">
        <v>50.17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50.17</v>
      </c>
      <c r="U145" s="538">
        <f>M145-T145</f>
        <v>2703.83</v>
      </c>
      <c r="V145" s="538">
        <v>0</v>
      </c>
      <c r="W145" s="539">
        <f>U145-V145</f>
        <v>2703.83</v>
      </c>
      <c r="X145" s="540"/>
    </row>
    <row r="146" spans="1:24" ht="65.25" customHeight="1" x14ac:dyDescent="0.5">
      <c r="A146" s="271" t="s">
        <v>533</v>
      </c>
      <c r="B146" s="540"/>
      <c r="C146" s="540"/>
      <c r="D146" s="540"/>
      <c r="E146" s="542"/>
      <c r="F146" s="543"/>
      <c r="G146" s="544"/>
      <c r="H146" s="538"/>
      <c r="I146" s="541"/>
      <c r="J146" s="541"/>
      <c r="K146" s="541"/>
      <c r="L146" s="541"/>
      <c r="M146" s="538"/>
      <c r="N146" s="538"/>
      <c r="O146" s="538"/>
      <c r="P146" s="538"/>
      <c r="Q146" s="538"/>
      <c r="R146" s="538"/>
      <c r="S146" s="538"/>
      <c r="T146" s="538"/>
      <c r="U146" s="538"/>
      <c r="V146" s="538"/>
      <c r="W146" s="539"/>
      <c r="X146" s="540"/>
    </row>
    <row r="147" spans="1:24" ht="65.25" customHeight="1" x14ac:dyDescent="0.5">
      <c r="A147" s="273" t="s">
        <v>531</v>
      </c>
      <c r="B147" s="540"/>
      <c r="C147" s="540">
        <v>1201</v>
      </c>
      <c r="D147" s="540">
        <v>1200</v>
      </c>
      <c r="E147" s="542">
        <v>167.26666</v>
      </c>
      <c r="F147" s="543">
        <v>15</v>
      </c>
      <c r="G147" s="544">
        <f>E147*F147</f>
        <v>2508.9998999999998</v>
      </c>
      <c r="H147" s="538">
        <v>0</v>
      </c>
      <c r="I147" s="541">
        <v>0</v>
      </c>
      <c r="J147" s="541">
        <v>0</v>
      </c>
      <c r="K147" s="541">
        <v>0</v>
      </c>
      <c r="L147" s="541">
        <v>0</v>
      </c>
      <c r="M147" s="538">
        <f>G147+H147+I147+J147+K147+L147</f>
        <v>2508.9998999999998</v>
      </c>
      <c r="N147" s="538">
        <v>8.6</v>
      </c>
      <c r="O147" s="538">
        <v>0</v>
      </c>
      <c r="P147" s="538">
        <v>0</v>
      </c>
      <c r="Q147" s="538">
        <v>0</v>
      </c>
      <c r="R147" s="538">
        <v>0</v>
      </c>
      <c r="S147" s="538">
        <v>0</v>
      </c>
      <c r="T147" s="538">
        <f>N147+O147+P147+Q147+R147+S147</f>
        <v>8.6</v>
      </c>
      <c r="U147" s="538">
        <f>M147-T147</f>
        <v>2500.3998999999999</v>
      </c>
      <c r="V147" s="538">
        <v>0</v>
      </c>
      <c r="W147" s="539">
        <f>U147-V147</f>
        <v>2500.3998999999999</v>
      </c>
      <c r="X147" s="540"/>
    </row>
    <row r="148" spans="1:24" ht="65.25" customHeight="1" x14ac:dyDescent="0.5">
      <c r="A148" s="271" t="s">
        <v>534</v>
      </c>
      <c r="B148" s="540"/>
      <c r="C148" s="540"/>
      <c r="D148" s="540"/>
      <c r="E148" s="542"/>
      <c r="F148" s="543"/>
      <c r="G148" s="544"/>
      <c r="H148" s="538"/>
      <c r="I148" s="541"/>
      <c r="J148" s="541"/>
      <c r="K148" s="541"/>
      <c r="L148" s="541"/>
      <c r="M148" s="538"/>
      <c r="N148" s="538"/>
      <c r="O148" s="538"/>
      <c r="P148" s="538"/>
      <c r="Q148" s="538"/>
      <c r="R148" s="538"/>
      <c r="S148" s="538"/>
      <c r="T148" s="538"/>
      <c r="U148" s="538"/>
      <c r="V148" s="538"/>
      <c r="W148" s="539"/>
      <c r="X148" s="540"/>
    </row>
    <row r="149" spans="1:24" ht="65.25" customHeight="1" x14ac:dyDescent="0.5">
      <c r="A149" s="273" t="s">
        <v>248</v>
      </c>
      <c r="B149" s="528"/>
      <c r="C149" s="528">
        <v>1201</v>
      </c>
      <c r="D149" s="528">
        <v>1200</v>
      </c>
      <c r="E149" s="534">
        <v>191.13</v>
      </c>
      <c r="F149" s="536">
        <v>15</v>
      </c>
      <c r="G149" s="530">
        <f>E149*F149</f>
        <v>2866.95</v>
      </c>
      <c r="H149" s="524">
        <v>0</v>
      </c>
      <c r="I149" s="532">
        <v>0</v>
      </c>
      <c r="J149" s="532">
        <v>0</v>
      </c>
      <c r="K149" s="532">
        <v>0</v>
      </c>
      <c r="L149" s="532">
        <v>0</v>
      </c>
      <c r="M149" s="524">
        <f>G149+H149+I149+J149+K149+L149</f>
        <v>2866.95</v>
      </c>
      <c r="N149" s="524">
        <v>62.46</v>
      </c>
      <c r="O149" s="524">
        <f>G149*1.1875%</f>
        <v>34.045031250000001</v>
      </c>
      <c r="P149" s="524">
        <v>0</v>
      </c>
      <c r="Q149" s="524">
        <v>0</v>
      </c>
      <c r="R149" s="524">
        <v>0</v>
      </c>
      <c r="S149" s="524">
        <v>0</v>
      </c>
      <c r="T149" s="524">
        <f>N149+O149+P149+Q149+R149+S149</f>
        <v>96.505031250000002</v>
      </c>
      <c r="U149" s="524">
        <f>M149-T149</f>
        <v>2770.44496875</v>
      </c>
      <c r="V149" s="524">
        <v>0</v>
      </c>
      <c r="W149" s="526">
        <f>U149-V149</f>
        <v>2770.44496875</v>
      </c>
      <c r="X149" s="528"/>
    </row>
    <row r="150" spans="1:24" ht="65.25" customHeight="1" x14ac:dyDescent="0.5">
      <c r="A150" s="271" t="s">
        <v>535</v>
      </c>
      <c r="B150" s="529"/>
      <c r="C150" s="529"/>
      <c r="D150" s="529"/>
      <c r="E150" s="535"/>
      <c r="F150" s="537"/>
      <c r="G150" s="531"/>
      <c r="H150" s="525"/>
      <c r="I150" s="533"/>
      <c r="J150" s="533"/>
      <c r="K150" s="533"/>
      <c r="L150" s="533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7"/>
      <c r="X150" s="529"/>
    </row>
    <row r="151" spans="1:24" ht="65.25" customHeight="1" x14ac:dyDescent="0.5">
      <c r="A151" s="273" t="s">
        <v>248</v>
      </c>
      <c r="B151" s="528"/>
      <c r="C151" s="528">
        <v>1201</v>
      </c>
      <c r="D151" s="528">
        <v>1200</v>
      </c>
      <c r="E151" s="534">
        <v>207.33330000000001</v>
      </c>
      <c r="F151" s="536">
        <v>15</v>
      </c>
      <c r="G151" s="530">
        <f>E151*F151</f>
        <v>3109.9994999999999</v>
      </c>
      <c r="H151" s="524">
        <v>0</v>
      </c>
      <c r="I151" s="532">
        <v>0</v>
      </c>
      <c r="J151" s="532">
        <v>0</v>
      </c>
      <c r="K151" s="532">
        <v>0</v>
      </c>
      <c r="L151" s="532">
        <v>0</v>
      </c>
      <c r="M151" s="524">
        <f>G151+H151+I151+J151+K151+L151</f>
        <v>3109.9994999999999</v>
      </c>
      <c r="N151" s="524">
        <v>109.18</v>
      </c>
      <c r="O151" s="524">
        <v>0</v>
      </c>
      <c r="P151" s="524">
        <v>0</v>
      </c>
      <c r="Q151" s="524">
        <v>0</v>
      </c>
      <c r="R151" s="524">
        <v>0</v>
      </c>
      <c r="S151" s="524">
        <v>0</v>
      </c>
      <c r="T151" s="524">
        <f>N151+O151+P151+Q151+R151+S151</f>
        <v>109.18</v>
      </c>
      <c r="U151" s="524">
        <f>M151-T151</f>
        <v>3000.8195000000001</v>
      </c>
      <c r="V151" s="524">
        <v>0</v>
      </c>
      <c r="W151" s="526">
        <f>U151-V151</f>
        <v>3000.8195000000001</v>
      </c>
      <c r="X151" s="528"/>
    </row>
    <row r="152" spans="1:24" ht="65.25" customHeight="1" x14ac:dyDescent="0.5">
      <c r="A152" s="271" t="s">
        <v>536</v>
      </c>
      <c r="B152" s="529"/>
      <c r="C152" s="529"/>
      <c r="D152" s="529"/>
      <c r="E152" s="535"/>
      <c r="F152" s="537"/>
      <c r="G152" s="531"/>
      <c r="H152" s="525"/>
      <c r="I152" s="533"/>
      <c r="J152" s="533"/>
      <c r="K152" s="533"/>
      <c r="L152" s="533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7"/>
      <c r="X152" s="529"/>
    </row>
    <row r="153" spans="1:24" ht="65.25" customHeight="1" x14ac:dyDescent="0.5">
      <c r="A153" s="273" t="s">
        <v>248</v>
      </c>
      <c r="B153" s="528"/>
      <c r="C153" s="528">
        <v>1201</v>
      </c>
      <c r="D153" s="528">
        <v>1200</v>
      </c>
      <c r="E153" s="534">
        <v>207.33330000000001</v>
      </c>
      <c r="F153" s="536">
        <v>15</v>
      </c>
      <c r="G153" s="530">
        <f>E153*F153</f>
        <v>3109.9994999999999</v>
      </c>
      <c r="H153" s="524">
        <v>0</v>
      </c>
      <c r="I153" s="532">
        <v>0</v>
      </c>
      <c r="J153" s="532">
        <v>0</v>
      </c>
      <c r="K153" s="532">
        <v>0</v>
      </c>
      <c r="L153" s="532">
        <v>0</v>
      </c>
      <c r="M153" s="524">
        <f>G153+H153+I153+J153+K153+L153</f>
        <v>3109.9994999999999</v>
      </c>
      <c r="N153" s="524">
        <v>109.18</v>
      </c>
      <c r="O153" s="524">
        <f>G153*1.1875%</f>
        <v>36.931244062499999</v>
      </c>
      <c r="P153" s="524">
        <v>0</v>
      </c>
      <c r="Q153" s="524">
        <v>0</v>
      </c>
      <c r="R153" s="524">
        <v>0</v>
      </c>
      <c r="S153" s="524">
        <v>0</v>
      </c>
      <c r="T153" s="524">
        <f>N153+O153+P153+Q153+R153+S153</f>
        <v>146.11124406250002</v>
      </c>
      <c r="U153" s="524">
        <f>M153-T153</f>
        <v>2963.8882559374997</v>
      </c>
      <c r="V153" s="524">
        <v>0</v>
      </c>
      <c r="W153" s="526">
        <f>U153-V153</f>
        <v>2963.8882559374997</v>
      </c>
      <c r="X153" s="528"/>
    </row>
    <row r="154" spans="1:24" ht="65.25" customHeight="1" x14ac:dyDescent="0.5">
      <c r="A154" s="271" t="s">
        <v>537</v>
      </c>
      <c r="B154" s="529"/>
      <c r="C154" s="529"/>
      <c r="D154" s="529"/>
      <c r="E154" s="535"/>
      <c r="F154" s="537"/>
      <c r="G154" s="531"/>
      <c r="H154" s="525"/>
      <c r="I154" s="533"/>
      <c r="J154" s="533"/>
      <c r="K154" s="533"/>
      <c r="L154" s="533"/>
      <c r="M154" s="525"/>
      <c r="N154" s="525"/>
      <c r="O154" s="525"/>
      <c r="P154" s="525"/>
      <c r="Q154" s="525"/>
      <c r="R154" s="525"/>
      <c r="S154" s="525"/>
      <c r="T154" s="525"/>
      <c r="U154" s="525"/>
      <c r="V154" s="525"/>
      <c r="W154" s="527"/>
      <c r="X154" s="529"/>
    </row>
    <row r="155" spans="1:24" ht="65.25" customHeight="1" x14ac:dyDescent="0.5">
      <c r="A155" s="273" t="s">
        <v>248</v>
      </c>
      <c r="B155" s="528"/>
      <c r="C155" s="528">
        <v>1201</v>
      </c>
      <c r="D155" s="528">
        <v>1200</v>
      </c>
      <c r="E155" s="534">
        <v>157.25</v>
      </c>
      <c r="F155" s="536">
        <v>15</v>
      </c>
      <c r="G155" s="530">
        <f>E155*F155</f>
        <v>2358.75</v>
      </c>
      <c r="H155" s="524">
        <v>0</v>
      </c>
      <c r="I155" s="532">
        <v>0</v>
      </c>
      <c r="J155" s="532">
        <v>0</v>
      </c>
      <c r="K155" s="532">
        <v>0</v>
      </c>
      <c r="L155" s="532">
        <v>7.75</v>
      </c>
      <c r="M155" s="524">
        <f>G155+H155+I155+J155+K155+L155</f>
        <v>2366.5</v>
      </c>
      <c r="N155" s="524">
        <v>0</v>
      </c>
      <c r="O155" s="524">
        <v>0</v>
      </c>
      <c r="P155" s="524">
        <v>0</v>
      </c>
      <c r="Q155" s="524">
        <v>0</v>
      </c>
      <c r="R155" s="524">
        <v>0</v>
      </c>
      <c r="S155" s="524">
        <v>0</v>
      </c>
      <c r="T155" s="524">
        <f>N155+O155+P155+Q155+R155+S155</f>
        <v>0</v>
      </c>
      <c r="U155" s="524">
        <f>M155-T155</f>
        <v>2366.5</v>
      </c>
      <c r="V155" s="524">
        <v>47.18</v>
      </c>
      <c r="W155" s="526">
        <f>U155-V155</f>
        <v>2319.3200000000002</v>
      </c>
      <c r="X155" s="528"/>
    </row>
    <row r="156" spans="1:24" ht="65.25" customHeight="1" x14ac:dyDescent="0.5">
      <c r="A156" s="271" t="s">
        <v>538</v>
      </c>
      <c r="B156" s="529"/>
      <c r="C156" s="529"/>
      <c r="D156" s="529"/>
      <c r="E156" s="535"/>
      <c r="F156" s="537"/>
      <c r="G156" s="531"/>
      <c r="H156" s="525"/>
      <c r="I156" s="533"/>
      <c r="J156" s="533"/>
      <c r="K156" s="533"/>
      <c r="L156" s="533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7"/>
      <c r="X156" s="529"/>
    </row>
    <row r="157" spans="1:24" ht="65.25" customHeight="1" x14ac:dyDescent="0.5">
      <c r="A157" s="273" t="s">
        <v>248</v>
      </c>
      <c r="B157" s="528"/>
      <c r="C157" s="528">
        <v>1201</v>
      </c>
      <c r="D157" s="528">
        <v>1200</v>
      </c>
      <c r="E157" s="534">
        <v>238.92</v>
      </c>
      <c r="F157" s="536">
        <v>15</v>
      </c>
      <c r="G157" s="530">
        <f>E157*F157</f>
        <v>3583.7999999999997</v>
      </c>
      <c r="H157" s="524">
        <v>0</v>
      </c>
      <c r="I157" s="532">
        <v>0</v>
      </c>
      <c r="J157" s="532">
        <v>0</v>
      </c>
      <c r="K157" s="532">
        <v>0</v>
      </c>
      <c r="L157" s="532">
        <v>0</v>
      </c>
      <c r="M157" s="524">
        <f>G157+H157+I157+J157+K157+L157</f>
        <v>3583.7999999999997</v>
      </c>
      <c r="N157" s="524">
        <v>178.46</v>
      </c>
      <c r="O157" s="524">
        <v>0</v>
      </c>
      <c r="P157" s="524">
        <v>0</v>
      </c>
      <c r="Q157" s="524">
        <v>0</v>
      </c>
      <c r="R157" s="524">
        <v>0</v>
      </c>
      <c r="S157" s="524">
        <v>0</v>
      </c>
      <c r="T157" s="524">
        <f>N157+O157+P157+Q157+R157+S157</f>
        <v>178.46</v>
      </c>
      <c r="U157" s="524">
        <f>M157-T157</f>
        <v>3405.3399999999997</v>
      </c>
      <c r="V157" s="524">
        <v>0</v>
      </c>
      <c r="W157" s="526">
        <f>U157-V157</f>
        <v>3405.3399999999997</v>
      </c>
      <c r="X157" s="528"/>
    </row>
    <row r="158" spans="1:24" ht="65.25" customHeight="1" x14ac:dyDescent="0.5">
      <c r="A158" s="271" t="s">
        <v>539</v>
      </c>
      <c r="B158" s="529"/>
      <c r="C158" s="529"/>
      <c r="D158" s="529"/>
      <c r="E158" s="535"/>
      <c r="F158" s="537"/>
      <c r="G158" s="531"/>
      <c r="H158" s="525"/>
      <c r="I158" s="533"/>
      <c r="J158" s="533"/>
      <c r="K158" s="533"/>
      <c r="L158" s="533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7"/>
      <c r="X158" s="529"/>
    </row>
    <row r="159" spans="1:24" ht="65.25" customHeight="1" x14ac:dyDescent="0.5">
      <c r="A159" s="273" t="s">
        <v>248</v>
      </c>
      <c r="B159" s="528"/>
      <c r="C159" s="528">
        <v>1201</v>
      </c>
      <c r="D159" s="528">
        <v>1200</v>
      </c>
      <c r="E159" s="534">
        <v>140.82</v>
      </c>
      <c r="F159" s="536">
        <v>15</v>
      </c>
      <c r="G159" s="530">
        <f>E159*F159</f>
        <v>2112.2999999999997</v>
      </c>
      <c r="H159" s="524">
        <v>0</v>
      </c>
      <c r="I159" s="532">
        <v>0</v>
      </c>
      <c r="J159" s="532">
        <v>0</v>
      </c>
      <c r="K159" s="532">
        <v>0</v>
      </c>
      <c r="L159" s="532">
        <v>62.97</v>
      </c>
      <c r="M159" s="524">
        <f>G159+H159+I159+J159+K159+L159</f>
        <v>2175.2699999999995</v>
      </c>
      <c r="N159" s="524">
        <v>0</v>
      </c>
      <c r="O159" s="524">
        <v>0</v>
      </c>
      <c r="P159" s="524">
        <v>0</v>
      </c>
      <c r="Q159" s="524">
        <v>0</v>
      </c>
      <c r="R159" s="524">
        <v>0</v>
      </c>
      <c r="S159" s="524">
        <v>0</v>
      </c>
      <c r="T159" s="524">
        <f>N159+O159+P159+Q159+R159+S159</f>
        <v>0</v>
      </c>
      <c r="U159" s="524">
        <f>M159-T159</f>
        <v>2175.2699999999995</v>
      </c>
      <c r="V159" s="524">
        <v>42.25</v>
      </c>
      <c r="W159" s="526">
        <f>U159-V159</f>
        <v>2133.0199999999995</v>
      </c>
      <c r="X159" s="528"/>
    </row>
    <row r="160" spans="1:24" ht="65.25" customHeight="1" x14ac:dyDescent="0.5">
      <c r="A160" s="271" t="s">
        <v>540</v>
      </c>
      <c r="B160" s="529"/>
      <c r="C160" s="529"/>
      <c r="D160" s="529"/>
      <c r="E160" s="535"/>
      <c r="F160" s="537"/>
      <c r="G160" s="531"/>
      <c r="H160" s="525"/>
      <c r="I160" s="533"/>
      <c r="J160" s="533"/>
      <c r="K160" s="533"/>
      <c r="L160" s="533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7"/>
      <c r="X160" s="529"/>
    </row>
    <row r="161" spans="1:24" ht="65.25" customHeight="1" x14ac:dyDescent="0.5">
      <c r="A161" s="273" t="s">
        <v>254</v>
      </c>
      <c r="B161" s="528"/>
      <c r="C161" s="528">
        <v>1201</v>
      </c>
      <c r="D161" s="528">
        <v>1200</v>
      </c>
      <c r="E161" s="534">
        <v>264.92</v>
      </c>
      <c r="F161" s="536">
        <v>15</v>
      </c>
      <c r="G161" s="530">
        <f>E161*F161</f>
        <v>3973.8</v>
      </c>
      <c r="H161" s="524">
        <v>0</v>
      </c>
      <c r="I161" s="532">
        <v>0</v>
      </c>
      <c r="J161" s="532">
        <v>0</v>
      </c>
      <c r="K161" s="532">
        <v>0</v>
      </c>
      <c r="L161" s="532">
        <v>0</v>
      </c>
      <c r="M161" s="524">
        <f>G161+H161+I161+J161+K161+L161</f>
        <v>3973.8</v>
      </c>
      <c r="N161" s="524">
        <v>344.9</v>
      </c>
      <c r="O161" s="524">
        <v>0</v>
      </c>
      <c r="P161" s="524">
        <v>0</v>
      </c>
      <c r="Q161" s="524">
        <v>0</v>
      </c>
      <c r="R161" s="524">
        <v>0</v>
      </c>
      <c r="S161" s="524">
        <v>0</v>
      </c>
      <c r="T161" s="524">
        <f>N161+O161+P161+Q161+R161+S161</f>
        <v>344.9</v>
      </c>
      <c r="U161" s="524">
        <f>M161-T161</f>
        <v>3628.9</v>
      </c>
      <c r="V161" s="524">
        <v>0</v>
      </c>
      <c r="W161" s="526">
        <f>U161-V161</f>
        <v>3628.9</v>
      </c>
      <c r="X161" s="528"/>
    </row>
    <row r="162" spans="1:24" ht="65.25" customHeight="1" x14ac:dyDescent="0.5">
      <c r="A162" s="271" t="s">
        <v>541</v>
      </c>
      <c r="B162" s="529"/>
      <c r="C162" s="529"/>
      <c r="D162" s="529"/>
      <c r="E162" s="535"/>
      <c r="F162" s="537"/>
      <c r="G162" s="531"/>
      <c r="H162" s="525"/>
      <c r="I162" s="533"/>
      <c r="J162" s="533"/>
      <c r="K162" s="533"/>
      <c r="L162" s="533"/>
      <c r="M162" s="525"/>
      <c r="N162" s="525"/>
      <c r="O162" s="525"/>
      <c r="P162" s="525"/>
      <c r="Q162" s="525"/>
      <c r="R162" s="525"/>
      <c r="S162" s="525"/>
      <c r="T162" s="525"/>
      <c r="U162" s="525"/>
      <c r="V162" s="525"/>
      <c r="W162" s="527"/>
      <c r="X162" s="529"/>
    </row>
    <row r="163" spans="1:24" ht="65.25" customHeight="1" x14ac:dyDescent="0.5">
      <c r="A163" s="273" t="s">
        <v>542</v>
      </c>
      <c r="B163" s="528"/>
      <c r="C163" s="528">
        <v>1201</v>
      </c>
      <c r="D163" s="528">
        <v>1200</v>
      </c>
      <c r="E163" s="534">
        <v>199.8</v>
      </c>
      <c r="F163" s="536">
        <v>15</v>
      </c>
      <c r="G163" s="530">
        <f>E163*F163</f>
        <v>2997</v>
      </c>
      <c r="H163" s="524">
        <v>0</v>
      </c>
      <c r="I163" s="532">
        <v>0</v>
      </c>
      <c r="J163" s="532">
        <v>0</v>
      </c>
      <c r="K163" s="532">
        <v>0</v>
      </c>
      <c r="L163" s="532">
        <v>0</v>
      </c>
      <c r="M163" s="524">
        <f>G163+H163+I163+J163+K163+L163</f>
        <v>2997</v>
      </c>
      <c r="N163" s="524">
        <v>76.61</v>
      </c>
      <c r="O163" s="524">
        <v>0</v>
      </c>
      <c r="P163" s="524">
        <v>0</v>
      </c>
      <c r="Q163" s="524">
        <v>0</v>
      </c>
      <c r="R163" s="524">
        <v>0</v>
      </c>
      <c r="S163" s="524">
        <v>0</v>
      </c>
      <c r="T163" s="524">
        <f>N163+O163+P163+Q163+R163+S163</f>
        <v>76.61</v>
      </c>
      <c r="U163" s="524">
        <f>M163-T163</f>
        <v>2920.39</v>
      </c>
      <c r="V163" s="524">
        <v>0</v>
      </c>
      <c r="W163" s="526">
        <f>U163-V163</f>
        <v>2920.39</v>
      </c>
      <c r="X163" s="528"/>
    </row>
    <row r="164" spans="1:24" ht="65.25" customHeight="1" x14ac:dyDescent="0.5">
      <c r="A164" s="271" t="s">
        <v>543</v>
      </c>
      <c r="B164" s="529"/>
      <c r="C164" s="529"/>
      <c r="D164" s="529"/>
      <c r="E164" s="535"/>
      <c r="F164" s="537"/>
      <c r="G164" s="531"/>
      <c r="H164" s="525"/>
      <c r="I164" s="533"/>
      <c r="J164" s="533"/>
      <c r="K164" s="533"/>
      <c r="L164" s="533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7"/>
      <c r="X164" s="529"/>
    </row>
    <row r="165" spans="1:24" ht="65.25" customHeight="1" x14ac:dyDescent="0.5">
      <c r="A165" s="273" t="s">
        <v>542</v>
      </c>
      <c r="B165" s="528"/>
      <c r="C165" s="528">
        <v>1201</v>
      </c>
      <c r="D165" s="528">
        <v>1200</v>
      </c>
      <c r="E165" s="534">
        <v>319.95</v>
      </c>
      <c r="F165" s="536">
        <v>15</v>
      </c>
      <c r="G165" s="530">
        <f>E165*F165</f>
        <v>4799.25</v>
      </c>
      <c r="H165" s="524">
        <v>0</v>
      </c>
      <c r="I165" s="532">
        <v>0</v>
      </c>
      <c r="J165" s="532">
        <v>0</v>
      </c>
      <c r="K165" s="532">
        <v>0</v>
      </c>
      <c r="L165" s="532">
        <v>0</v>
      </c>
      <c r="M165" s="524">
        <f>G165+H165+I165+J165+K165+L165</f>
        <v>4799.25</v>
      </c>
      <c r="N165" s="524">
        <v>487.52</v>
      </c>
      <c r="O165" s="524">
        <v>0</v>
      </c>
      <c r="P165" s="524">
        <v>0</v>
      </c>
      <c r="Q165" s="524">
        <v>0</v>
      </c>
      <c r="R165" s="524">
        <v>0</v>
      </c>
      <c r="S165" s="524">
        <v>0</v>
      </c>
      <c r="T165" s="524">
        <f>N165+O165+P165+Q165+R165+S165</f>
        <v>487.52</v>
      </c>
      <c r="U165" s="524">
        <f>M165-T165</f>
        <v>4311.7299999999996</v>
      </c>
      <c r="V165" s="524">
        <v>0</v>
      </c>
      <c r="W165" s="526">
        <f>U165-V165</f>
        <v>4311.7299999999996</v>
      </c>
      <c r="X165" s="528"/>
    </row>
    <row r="166" spans="1:24" ht="65.25" customHeight="1" x14ac:dyDescent="0.5">
      <c r="A166" s="271" t="s">
        <v>544</v>
      </c>
      <c r="B166" s="529"/>
      <c r="C166" s="529"/>
      <c r="D166" s="529"/>
      <c r="E166" s="535"/>
      <c r="F166" s="537"/>
      <c r="G166" s="531"/>
      <c r="H166" s="525"/>
      <c r="I166" s="533"/>
      <c r="J166" s="533"/>
      <c r="K166" s="533"/>
      <c r="L166" s="533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7"/>
      <c r="X166" s="529"/>
    </row>
    <row r="167" spans="1:24" ht="65.25" customHeight="1" x14ac:dyDescent="0.5">
      <c r="A167" s="273" t="s">
        <v>542</v>
      </c>
      <c r="B167" s="528"/>
      <c r="C167" s="528">
        <v>1201</v>
      </c>
      <c r="D167" s="528">
        <v>1200</v>
      </c>
      <c r="E167" s="534">
        <v>319.95</v>
      </c>
      <c r="F167" s="536">
        <v>15</v>
      </c>
      <c r="G167" s="530">
        <f>E167*F167</f>
        <v>4799.25</v>
      </c>
      <c r="H167" s="524">
        <v>0</v>
      </c>
      <c r="I167" s="532">
        <v>0</v>
      </c>
      <c r="J167" s="532">
        <v>0</v>
      </c>
      <c r="K167" s="532">
        <v>0</v>
      </c>
      <c r="L167" s="532">
        <v>0</v>
      </c>
      <c r="M167" s="524">
        <f>G167+H167+I167+J167+K167+L167</f>
        <v>4799.25</v>
      </c>
      <c r="N167" s="524">
        <v>487.52</v>
      </c>
      <c r="O167" s="524">
        <v>0</v>
      </c>
      <c r="P167" s="524">
        <v>0</v>
      </c>
      <c r="Q167" s="524">
        <v>0</v>
      </c>
      <c r="R167" s="524">
        <v>0</v>
      </c>
      <c r="S167" s="524">
        <v>0</v>
      </c>
      <c r="T167" s="524">
        <f>N167+O167+P167+Q167+R167+S167</f>
        <v>487.52</v>
      </c>
      <c r="U167" s="524">
        <f>M167-T167</f>
        <v>4311.7299999999996</v>
      </c>
      <c r="V167" s="524">
        <v>0</v>
      </c>
      <c r="W167" s="526">
        <f>U167-V167</f>
        <v>4311.7299999999996</v>
      </c>
      <c r="X167" s="528"/>
    </row>
    <row r="168" spans="1:24" ht="65.25" customHeight="1" x14ac:dyDescent="0.5">
      <c r="A168" s="271" t="s">
        <v>545</v>
      </c>
      <c r="B168" s="529"/>
      <c r="C168" s="529"/>
      <c r="D168" s="529"/>
      <c r="E168" s="535"/>
      <c r="F168" s="537"/>
      <c r="G168" s="531"/>
      <c r="H168" s="525"/>
      <c r="I168" s="533"/>
      <c r="J168" s="533"/>
      <c r="K168" s="533"/>
      <c r="L168" s="533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7"/>
      <c r="X168" s="529"/>
    </row>
    <row r="169" spans="1:24" ht="65.25" customHeight="1" x14ac:dyDescent="0.5">
      <c r="A169" s="273" t="s">
        <v>546</v>
      </c>
      <c r="B169" s="528"/>
      <c r="C169" s="528">
        <v>1201</v>
      </c>
      <c r="D169" s="528">
        <v>1200</v>
      </c>
      <c r="E169" s="534">
        <v>144.22</v>
      </c>
      <c r="F169" s="536">
        <v>15</v>
      </c>
      <c r="G169" s="530">
        <f>E169*F169</f>
        <v>2163.3000000000002</v>
      </c>
      <c r="H169" s="524">
        <v>0</v>
      </c>
      <c r="I169" s="532">
        <v>0</v>
      </c>
      <c r="J169" s="532">
        <v>0</v>
      </c>
      <c r="K169" s="532">
        <v>0</v>
      </c>
      <c r="L169" s="532">
        <v>57.43</v>
      </c>
      <c r="M169" s="524">
        <f>G169+H169+I169+J169+K169+L169</f>
        <v>2220.73</v>
      </c>
      <c r="N169" s="524">
        <v>0</v>
      </c>
      <c r="O169" s="524">
        <v>0</v>
      </c>
      <c r="P169" s="524">
        <v>0</v>
      </c>
      <c r="Q169" s="524">
        <v>0</v>
      </c>
      <c r="R169" s="524">
        <v>0</v>
      </c>
      <c r="S169" s="524">
        <v>0</v>
      </c>
      <c r="T169" s="524">
        <f>N169+O169+P169+Q169+R169+S169</f>
        <v>0</v>
      </c>
      <c r="U169" s="524">
        <f>M169-T169</f>
        <v>2220.73</v>
      </c>
      <c r="V169" s="524">
        <v>0</v>
      </c>
      <c r="W169" s="526">
        <f>U169-V169</f>
        <v>2220.73</v>
      </c>
      <c r="X169" s="528"/>
    </row>
    <row r="170" spans="1:24" ht="65.25" customHeight="1" x14ac:dyDescent="0.5">
      <c r="A170" s="271" t="s">
        <v>547</v>
      </c>
      <c r="B170" s="529"/>
      <c r="C170" s="529"/>
      <c r="D170" s="529"/>
      <c r="E170" s="535"/>
      <c r="F170" s="537"/>
      <c r="G170" s="531"/>
      <c r="H170" s="525"/>
      <c r="I170" s="533"/>
      <c r="J170" s="533"/>
      <c r="K170" s="533"/>
      <c r="L170" s="533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7"/>
      <c r="X170" s="529"/>
    </row>
    <row r="171" spans="1:24" ht="65.25" customHeight="1" x14ac:dyDescent="0.5">
      <c r="A171" s="273" t="s">
        <v>205</v>
      </c>
      <c r="B171" s="528"/>
      <c r="C171" s="528">
        <v>1201</v>
      </c>
      <c r="D171" s="528">
        <v>1200</v>
      </c>
      <c r="E171" s="534">
        <v>167.26666</v>
      </c>
      <c r="F171" s="536">
        <v>15</v>
      </c>
      <c r="G171" s="530">
        <f>E171*F171</f>
        <v>2508.9998999999998</v>
      </c>
      <c r="H171" s="524">
        <v>0</v>
      </c>
      <c r="I171" s="532">
        <v>0</v>
      </c>
      <c r="J171" s="532">
        <v>0</v>
      </c>
      <c r="K171" s="532">
        <v>0</v>
      </c>
      <c r="L171" s="532">
        <v>0</v>
      </c>
      <c r="M171" s="524">
        <f>G171+H171+I171+J171+K171+L171</f>
        <v>2508.9998999999998</v>
      </c>
      <c r="N171" s="524">
        <v>8.6</v>
      </c>
      <c r="O171" s="524">
        <v>0</v>
      </c>
      <c r="P171" s="524">
        <v>0</v>
      </c>
      <c r="Q171" s="524">
        <v>0</v>
      </c>
      <c r="R171" s="524">
        <v>0</v>
      </c>
      <c r="S171" s="524">
        <v>0</v>
      </c>
      <c r="T171" s="524">
        <f>N171+O171+P171+Q171+R171+S171</f>
        <v>8.6</v>
      </c>
      <c r="U171" s="524">
        <f>M171-T171</f>
        <v>2500.3998999999999</v>
      </c>
      <c r="V171" s="524">
        <v>0</v>
      </c>
      <c r="W171" s="526">
        <f>U171-V171</f>
        <v>2500.3998999999999</v>
      </c>
      <c r="X171" s="528"/>
    </row>
    <row r="172" spans="1:24" ht="65.25" customHeight="1" x14ac:dyDescent="0.5">
      <c r="A172" s="271" t="s">
        <v>548</v>
      </c>
      <c r="B172" s="529"/>
      <c r="C172" s="529"/>
      <c r="D172" s="529"/>
      <c r="E172" s="535"/>
      <c r="F172" s="537"/>
      <c r="G172" s="531"/>
      <c r="H172" s="525"/>
      <c r="I172" s="533"/>
      <c r="J172" s="533"/>
      <c r="K172" s="533"/>
      <c r="L172" s="533"/>
      <c r="M172" s="525"/>
      <c r="N172" s="525"/>
      <c r="O172" s="525"/>
      <c r="P172" s="525"/>
      <c r="Q172" s="525"/>
      <c r="R172" s="525"/>
      <c r="S172" s="525"/>
      <c r="T172" s="525"/>
      <c r="U172" s="525"/>
      <c r="V172" s="525"/>
      <c r="W172" s="527"/>
      <c r="X172" s="529"/>
    </row>
    <row r="173" spans="1:24" ht="65.25" customHeight="1" x14ac:dyDescent="0.5">
      <c r="A173" s="273" t="s">
        <v>549</v>
      </c>
      <c r="B173" s="528"/>
      <c r="C173" s="528">
        <v>1201</v>
      </c>
      <c r="D173" s="528">
        <v>1200</v>
      </c>
      <c r="E173" s="534">
        <v>167.26660000000001</v>
      </c>
      <c r="F173" s="536">
        <v>15</v>
      </c>
      <c r="G173" s="530">
        <f>E173*F173</f>
        <v>2508.9990000000003</v>
      </c>
      <c r="H173" s="524">
        <v>0</v>
      </c>
      <c r="I173" s="532">
        <v>0</v>
      </c>
      <c r="J173" s="532">
        <v>0</v>
      </c>
      <c r="K173" s="532">
        <v>0</v>
      </c>
      <c r="L173" s="532">
        <v>0</v>
      </c>
      <c r="M173" s="524">
        <f>G173+H173+I173+J173+K173+L173</f>
        <v>2508.9990000000003</v>
      </c>
      <c r="N173" s="524">
        <v>8.6</v>
      </c>
      <c r="O173" s="524">
        <v>0</v>
      </c>
      <c r="P173" s="524">
        <v>0</v>
      </c>
      <c r="Q173" s="524">
        <v>0</v>
      </c>
      <c r="R173" s="524">
        <v>0</v>
      </c>
      <c r="S173" s="524">
        <v>0</v>
      </c>
      <c r="T173" s="524">
        <f>N173+O173+P173+Q173+R173+S173</f>
        <v>8.6</v>
      </c>
      <c r="U173" s="524">
        <f>M173-T173</f>
        <v>2500.3990000000003</v>
      </c>
      <c r="V173" s="524">
        <v>0</v>
      </c>
      <c r="W173" s="526">
        <f>U173-V173</f>
        <v>2500.3990000000003</v>
      </c>
      <c r="X173" s="528"/>
    </row>
    <row r="174" spans="1:24" ht="65.25" customHeight="1" x14ac:dyDescent="0.5">
      <c r="A174" s="271" t="s">
        <v>550</v>
      </c>
      <c r="B174" s="529"/>
      <c r="C174" s="529"/>
      <c r="D174" s="529"/>
      <c r="E174" s="535"/>
      <c r="F174" s="537"/>
      <c r="G174" s="531"/>
      <c r="H174" s="525"/>
      <c r="I174" s="533"/>
      <c r="J174" s="533"/>
      <c r="K174" s="533"/>
      <c r="L174" s="533"/>
      <c r="M174" s="525"/>
      <c r="N174" s="525"/>
      <c r="O174" s="525"/>
      <c r="P174" s="525"/>
      <c r="Q174" s="525"/>
      <c r="R174" s="525"/>
      <c r="S174" s="525"/>
      <c r="T174" s="525"/>
      <c r="U174" s="525"/>
      <c r="V174" s="525"/>
      <c r="W174" s="527"/>
      <c r="X174" s="529"/>
    </row>
    <row r="175" spans="1:24" ht="65.25" customHeight="1" x14ac:dyDescent="0.5">
      <c r="A175" s="273" t="s">
        <v>551</v>
      </c>
      <c r="B175" s="528"/>
      <c r="C175" s="528">
        <v>1201</v>
      </c>
      <c r="D175" s="528">
        <v>1200</v>
      </c>
      <c r="E175" s="534">
        <v>183.6</v>
      </c>
      <c r="F175" s="536">
        <v>15</v>
      </c>
      <c r="G175" s="530">
        <f>E175*F175</f>
        <v>2754</v>
      </c>
      <c r="H175" s="524">
        <v>0</v>
      </c>
      <c r="I175" s="532">
        <v>0</v>
      </c>
      <c r="J175" s="532">
        <v>0</v>
      </c>
      <c r="K175" s="532">
        <v>0</v>
      </c>
      <c r="L175" s="532">
        <v>0</v>
      </c>
      <c r="M175" s="524">
        <f>G175+H175+I175+J175+K175+L175</f>
        <v>2754</v>
      </c>
      <c r="N175" s="524">
        <v>50.17</v>
      </c>
      <c r="O175" s="524">
        <v>0</v>
      </c>
      <c r="P175" s="524">
        <v>0</v>
      </c>
      <c r="Q175" s="524">
        <v>0</v>
      </c>
      <c r="R175" s="524">
        <v>0</v>
      </c>
      <c r="S175" s="524">
        <v>0</v>
      </c>
      <c r="T175" s="524">
        <f>N175+O175+P175+Q175+R175+S175</f>
        <v>50.17</v>
      </c>
      <c r="U175" s="524">
        <f>M175-T175</f>
        <v>2703.83</v>
      </c>
      <c r="V175" s="524">
        <v>0</v>
      </c>
      <c r="W175" s="526">
        <f>U175-V175</f>
        <v>2703.83</v>
      </c>
      <c r="X175" s="528"/>
    </row>
    <row r="176" spans="1:24" ht="65.25" customHeight="1" x14ac:dyDescent="0.5">
      <c r="A176" s="271" t="s">
        <v>552</v>
      </c>
      <c r="B176" s="529"/>
      <c r="C176" s="529"/>
      <c r="D176" s="529"/>
      <c r="E176" s="535"/>
      <c r="F176" s="537"/>
      <c r="G176" s="531"/>
      <c r="H176" s="525"/>
      <c r="I176" s="533"/>
      <c r="J176" s="533"/>
      <c r="K176" s="533"/>
      <c r="L176" s="533"/>
      <c r="M176" s="525"/>
      <c r="N176" s="525"/>
      <c r="O176" s="525"/>
      <c r="P176" s="525"/>
      <c r="Q176" s="525"/>
      <c r="R176" s="525"/>
      <c r="S176" s="525"/>
      <c r="T176" s="525"/>
      <c r="U176" s="525"/>
      <c r="V176" s="525"/>
      <c r="W176" s="527"/>
      <c r="X176" s="529"/>
    </row>
    <row r="177" spans="1:24" ht="65.25" customHeight="1" x14ac:dyDescent="0.5">
      <c r="A177" s="273" t="s">
        <v>553</v>
      </c>
      <c r="B177" s="528"/>
      <c r="C177" s="528">
        <v>1201</v>
      </c>
      <c r="D177" s="528">
        <v>1200</v>
      </c>
      <c r="E177" s="534">
        <v>201.5333</v>
      </c>
      <c r="F177" s="536">
        <v>15</v>
      </c>
      <c r="G177" s="530">
        <f>E177*F177</f>
        <v>3022.9994999999999</v>
      </c>
      <c r="H177" s="524">
        <v>0</v>
      </c>
      <c r="I177" s="532">
        <v>0</v>
      </c>
      <c r="J177" s="532">
        <v>0</v>
      </c>
      <c r="K177" s="532">
        <v>0</v>
      </c>
      <c r="L177" s="532">
        <v>0</v>
      </c>
      <c r="M177" s="524">
        <f>G177+H177+I177+J177+K177+L177</f>
        <v>3022.9994999999999</v>
      </c>
      <c r="N177" s="524">
        <v>79.44</v>
      </c>
      <c r="O177" s="524">
        <v>0</v>
      </c>
      <c r="P177" s="524">
        <v>0</v>
      </c>
      <c r="Q177" s="524">
        <v>0</v>
      </c>
      <c r="R177" s="524">
        <v>0</v>
      </c>
      <c r="S177" s="524">
        <v>0</v>
      </c>
      <c r="T177" s="524">
        <f>N177+O177+P177+Q177+R177+S177</f>
        <v>79.44</v>
      </c>
      <c r="U177" s="524">
        <f>M177-T177</f>
        <v>2943.5594999999998</v>
      </c>
      <c r="V177" s="524">
        <v>0</v>
      </c>
      <c r="W177" s="526">
        <f>U177-V177</f>
        <v>2943.5594999999998</v>
      </c>
      <c r="X177" s="528"/>
    </row>
    <row r="178" spans="1:24" ht="65.25" customHeight="1" x14ac:dyDescent="0.5">
      <c r="A178" s="271" t="s">
        <v>554</v>
      </c>
      <c r="B178" s="529"/>
      <c r="C178" s="529"/>
      <c r="D178" s="529"/>
      <c r="E178" s="535"/>
      <c r="F178" s="537"/>
      <c r="G178" s="531"/>
      <c r="H178" s="525"/>
      <c r="I178" s="533"/>
      <c r="J178" s="533"/>
      <c r="K178" s="533"/>
      <c r="L178" s="533"/>
      <c r="M178" s="525"/>
      <c r="N178" s="525"/>
      <c r="O178" s="525"/>
      <c r="P178" s="525"/>
      <c r="Q178" s="525"/>
      <c r="R178" s="525"/>
      <c r="S178" s="525"/>
      <c r="T178" s="525"/>
      <c r="U178" s="525"/>
      <c r="V178" s="525"/>
      <c r="W178" s="527"/>
      <c r="X178" s="529"/>
    </row>
    <row r="179" spans="1:24" ht="65.25" customHeight="1" x14ac:dyDescent="0.5">
      <c r="A179" s="273" t="s">
        <v>555</v>
      </c>
      <c r="B179" s="528"/>
      <c r="C179" s="528">
        <v>1201</v>
      </c>
      <c r="D179" s="528">
        <v>1200</v>
      </c>
      <c r="E179" s="534">
        <v>259.66660000000002</v>
      </c>
      <c r="F179" s="536">
        <v>15</v>
      </c>
      <c r="G179" s="530">
        <f>E179*F179</f>
        <v>3894.9990000000003</v>
      </c>
      <c r="H179" s="524">
        <v>0</v>
      </c>
      <c r="I179" s="532">
        <v>0</v>
      </c>
      <c r="J179" s="532">
        <v>0</v>
      </c>
      <c r="K179" s="532">
        <v>0</v>
      </c>
      <c r="L179" s="532">
        <v>0</v>
      </c>
      <c r="M179" s="524">
        <f>G179+H179+I179+J179+K179+L179</f>
        <v>3894.9990000000003</v>
      </c>
      <c r="N179" s="524">
        <v>332.29</v>
      </c>
      <c r="O179" s="524">
        <v>0</v>
      </c>
      <c r="P179" s="524">
        <v>0</v>
      </c>
      <c r="Q179" s="524">
        <v>0</v>
      </c>
      <c r="R179" s="524">
        <v>0</v>
      </c>
      <c r="S179" s="524">
        <v>0</v>
      </c>
      <c r="T179" s="524">
        <f>N179+O179+P179+Q179+R179+S179</f>
        <v>332.29</v>
      </c>
      <c r="U179" s="524">
        <f>M179-T179</f>
        <v>3562.7090000000003</v>
      </c>
      <c r="V179" s="524">
        <v>0</v>
      </c>
      <c r="W179" s="526">
        <f>U179-V179</f>
        <v>3562.7090000000003</v>
      </c>
      <c r="X179" s="528"/>
    </row>
    <row r="180" spans="1:24" ht="65.25" customHeight="1" x14ac:dyDescent="0.5">
      <c r="A180" s="271" t="s">
        <v>556</v>
      </c>
      <c r="B180" s="529"/>
      <c r="C180" s="529"/>
      <c r="D180" s="529"/>
      <c r="E180" s="535"/>
      <c r="F180" s="537"/>
      <c r="G180" s="531"/>
      <c r="H180" s="525"/>
      <c r="I180" s="533"/>
      <c r="J180" s="533"/>
      <c r="K180" s="533"/>
      <c r="L180" s="533"/>
      <c r="M180" s="525"/>
      <c r="N180" s="525"/>
      <c r="O180" s="525"/>
      <c r="P180" s="525"/>
      <c r="Q180" s="525"/>
      <c r="R180" s="525"/>
      <c r="S180" s="525"/>
      <c r="T180" s="525"/>
      <c r="U180" s="525"/>
      <c r="V180" s="525"/>
      <c r="W180" s="527"/>
      <c r="X180" s="529"/>
    </row>
    <row r="181" spans="1:24" ht="65.25" customHeight="1" x14ac:dyDescent="0.5">
      <c r="A181" s="273" t="s">
        <v>555</v>
      </c>
      <c r="B181" s="528"/>
      <c r="C181" s="528">
        <v>1201</v>
      </c>
      <c r="D181" s="528">
        <v>1200</v>
      </c>
      <c r="E181" s="534">
        <v>142.73330000000001</v>
      </c>
      <c r="F181" s="536">
        <v>15</v>
      </c>
      <c r="G181" s="530">
        <f>E181*F181</f>
        <v>2140.9995000000004</v>
      </c>
      <c r="H181" s="524">
        <v>0</v>
      </c>
      <c r="I181" s="532">
        <v>0</v>
      </c>
      <c r="J181" s="532">
        <v>0</v>
      </c>
      <c r="K181" s="532">
        <v>0</v>
      </c>
      <c r="L181" s="532">
        <v>59.85</v>
      </c>
      <c r="M181" s="524">
        <f>G181+H181+I181+J181+K181+L181</f>
        <v>2200.8495000000003</v>
      </c>
      <c r="N181" s="524">
        <v>0</v>
      </c>
      <c r="O181" s="524">
        <v>0</v>
      </c>
      <c r="P181" s="524">
        <v>0</v>
      </c>
      <c r="Q181" s="524">
        <v>0</v>
      </c>
      <c r="R181" s="524">
        <v>0</v>
      </c>
      <c r="S181" s="524">
        <v>0</v>
      </c>
      <c r="T181" s="524">
        <f>N181+O181+P181+Q181+R181+S181</f>
        <v>0</v>
      </c>
      <c r="U181" s="524">
        <f>M181-T181</f>
        <v>2200.8495000000003</v>
      </c>
      <c r="V181" s="524">
        <v>0</v>
      </c>
      <c r="W181" s="526">
        <f>U181-V181</f>
        <v>2200.8495000000003</v>
      </c>
      <c r="X181" s="528"/>
    </row>
    <row r="182" spans="1:24" ht="65.25" customHeight="1" x14ac:dyDescent="0.5">
      <c r="A182" s="271" t="s">
        <v>557</v>
      </c>
      <c r="B182" s="529"/>
      <c r="C182" s="529"/>
      <c r="D182" s="529"/>
      <c r="E182" s="535"/>
      <c r="F182" s="537"/>
      <c r="G182" s="531"/>
      <c r="H182" s="525"/>
      <c r="I182" s="533"/>
      <c r="J182" s="533"/>
      <c r="K182" s="533"/>
      <c r="L182" s="533"/>
      <c r="M182" s="525"/>
      <c r="N182" s="525"/>
      <c r="O182" s="525"/>
      <c r="P182" s="525"/>
      <c r="Q182" s="525"/>
      <c r="R182" s="525"/>
      <c r="S182" s="525"/>
      <c r="T182" s="525"/>
      <c r="U182" s="525"/>
      <c r="V182" s="525"/>
      <c r="W182" s="527"/>
      <c r="X182" s="529"/>
    </row>
    <row r="183" spans="1:24" ht="65.25" customHeight="1" thickBot="1" x14ac:dyDescent="0.5"/>
    <row r="184" spans="1:24" s="252" customFormat="1" ht="65.25" hidden="1" customHeight="1" thickBot="1" x14ac:dyDescent="0.55000000000000004">
      <c r="A184" s="274" t="s">
        <v>0</v>
      </c>
      <c r="B184" s="274" t="s">
        <v>1</v>
      </c>
      <c r="C184" s="520" t="s">
        <v>2</v>
      </c>
      <c r="D184" s="521"/>
      <c r="E184" s="521"/>
      <c r="F184" s="521"/>
      <c r="G184" s="521"/>
      <c r="H184" s="521"/>
      <c r="I184" s="521"/>
      <c r="J184" s="521"/>
      <c r="K184" s="521"/>
      <c r="L184" s="521"/>
      <c r="M184" s="522"/>
      <c r="N184" s="523" t="s">
        <v>3</v>
      </c>
      <c r="O184" s="523"/>
      <c r="P184" s="523"/>
      <c r="Q184" s="523"/>
      <c r="R184" s="523"/>
      <c r="S184" s="523"/>
      <c r="T184" s="251"/>
      <c r="U184" s="251"/>
      <c r="V184" s="251"/>
      <c r="W184" s="251"/>
      <c r="X184" s="259" t="s">
        <v>4</v>
      </c>
    </row>
    <row r="185" spans="1:24" s="275" customFormat="1" ht="65.25" customHeight="1" thickBot="1" x14ac:dyDescent="0.55000000000000004">
      <c r="G185" s="276" t="s">
        <v>9</v>
      </c>
      <c r="H185" s="277" t="s">
        <v>558</v>
      </c>
      <c r="I185" s="278" t="s">
        <v>384</v>
      </c>
      <c r="J185" s="276" t="s">
        <v>383</v>
      </c>
      <c r="K185" s="277" t="s">
        <v>559</v>
      </c>
      <c r="L185" s="277" t="s">
        <v>560</v>
      </c>
      <c r="M185" s="276" t="s">
        <v>15</v>
      </c>
      <c r="N185" s="279" t="s">
        <v>387</v>
      </c>
      <c r="O185" s="276" t="s">
        <v>17</v>
      </c>
      <c r="P185" s="277" t="s">
        <v>561</v>
      </c>
      <c r="Q185" s="277" t="s">
        <v>562</v>
      </c>
      <c r="R185" s="277" t="s">
        <v>563</v>
      </c>
      <c r="S185" s="277" t="s">
        <v>564</v>
      </c>
      <c r="T185" s="280" t="s">
        <v>15</v>
      </c>
      <c r="U185" s="280" t="s">
        <v>392</v>
      </c>
      <c r="V185" s="281" t="s">
        <v>565</v>
      </c>
      <c r="W185" s="282" t="s">
        <v>566</v>
      </c>
    </row>
    <row r="186" spans="1:24" s="287" customFormat="1" ht="65.25" customHeight="1" x14ac:dyDescent="0.5">
      <c r="A186" s="270" t="s">
        <v>567</v>
      </c>
      <c r="B186" s="283"/>
      <c r="C186" s="283"/>
      <c r="D186" s="283"/>
      <c r="E186" s="284"/>
      <c r="F186" s="285"/>
      <c r="G186" s="286">
        <f>SUM(G5:G183)</f>
        <v>259771.3911999999</v>
      </c>
      <c r="H186" s="286">
        <f>SUM(H5:H42)</f>
        <v>0</v>
      </c>
      <c r="I186" s="286">
        <f>SUM(I5:I182)</f>
        <v>0</v>
      </c>
      <c r="J186" s="286">
        <f>SUM(J5:J42)</f>
        <v>0</v>
      </c>
      <c r="K186" s="286">
        <f>SUM(K5:K42)</f>
        <v>0</v>
      </c>
      <c r="L186" s="286">
        <f>SUM(L5:L182)</f>
        <v>1295.7800000000002</v>
      </c>
      <c r="M186" s="286">
        <f>SUM(M5:M182)</f>
        <v>261067.17119999995</v>
      </c>
      <c r="N186" s="286">
        <f>SUM(N5:N182)</f>
        <v>11990.640000000007</v>
      </c>
      <c r="O186" s="286">
        <f>SUM(O5:O182)</f>
        <v>336.08505656250003</v>
      </c>
      <c r="P186" s="286">
        <f>SUM(P5:P182)</f>
        <v>0</v>
      </c>
      <c r="Q186" s="286">
        <f>SUM(Q5:Q42)</f>
        <v>0</v>
      </c>
      <c r="R186" s="286">
        <f>SUM(R5:R182)</f>
        <v>0</v>
      </c>
      <c r="S186" s="286">
        <f>SUM(S5:S42)</f>
        <v>0</v>
      </c>
      <c r="T186" s="286">
        <f>SUM(T5:T182)</f>
        <v>12326.725056562507</v>
      </c>
      <c r="U186" s="286">
        <f>SUM(U5:U182)</f>
        <v>248740.44614343747</v>
      </c>
      <c r="V186" s="286">
        <f>SUM(V5:V182)</f>
        <v>3116.1200000000008</v>
      </c>
      <c r="W186" s="286">
        <f>SUM(W5:W182)</f>
        <v>245624.32614343753</v>
      </c>
      <c r="X186" s="283"/>
    </row>
    <row r="187" spans="1:24" s="275" customFormat="1" ht="65.25" customHeight="1" x14ac:dyDescent="0.45"/>
    <row r="188" spans="1:24" s="275" customFormat="1" ht="65.25" customHeight="1" x14ac:dyDescent="0.45"/>
    <row r="189" spans="1:24" s="275" customFormat="1" ht="65.25" customHeight="1" x14ac:dyDescent="0.45"/>
    <row r="190" spans="1:24" s="275" customFormat="1" ht="65.25" customHeight="1" x14ac:dyDescent="0.45"/>
    <row r="191" spans="1:24" s="275" customFormat="1" ht="65.25" customHeight="1" x14ac:dyDescent="0.45"/>
    <row r="192" spans="1:24" s="275" customFormat="1" ht="65.25" customHeight="1" x14ac:dyDescent="0.45"/>
    <row r="193" s="275" customFormat="1" ht="65.25" customHeight="1" x14ac:dyDescent="0.45"/>
    <row r="194" s="275" customFormat="1" ht="65.25" customHeight="1" x14ac:dyDescent="0.45"/>
    <row r="195" s="275" customFormat="1" ht="65.25" customHeight="1" x14ac:dyDescent="0.45"/>
    <row r="196" s="275" customFormat="1" ht="65.25" customHeight="1" x14ac:dyDescent="0.45"/>
    <row r="197" s="275" customFormat="1" ht="65.25" customHeight="1" x14ac:dyDescent="0.45"/>
    <row r="198" s="275" customFormat="1" ht="65.25" customHeight="1" x14ac:dyDescent="0.45"/>
    <row r="199" s="275" customFormat="1" ht="65.25" customHeight="1" x14ac:dyDescent="0.45"/>
    <row r="200" s="275" customFormat="1" ht="65.25" customHeight="1" x14ac:dyDescent="0.45"/>
    <row r="201" s="275" customFormat="1" ht="65.25" customHeight="1" x14ac:dyDescent="0.45"/>
    <row r="202" s="275" customFormat="1" ht="65.25" customHeight="1" x14ac:dyDescent="0.45"/>
    <row r="203" s="275" customFormat="1" ht="65.25" customHeight="1" x14ac:dyDescent="0.45"/>
    <row r="204" s="275" customFormat="1" ht="65.25" customHeight="1" x14ac:dyDescent="0.45"/>
    <row r="205" s="275" customFormat="1" ht="65.25" customHeight="1" x14ac:dyDescent="0.45"/>
    <row r="206" s="275" customFormat="1" ht="65.25" customHeight="1" x14ac:dyDescent="0.45"/>
    <row r="207" s="275" customFormat="1" ht="65.25" customHeight="1" x14ac:dyDescent="0.45"/>
    <row r="208" s="275" customFormat="1" ht="65.25" customHeight="1" x14ac:dyDescent="0.45"/>
    <row r="209" s="275" customFormat="1" ht="65.25" customHeight="1" x14ac:dyDescent="0.45"/>
    <row r="210" s="275" customFormat="1" ht="65.25" customHeight="1" x14ac:dyDescent="0.45"/>
    <row r="211" s="275" customFormat="1" ht="65.25" customHeight="1" x14ac:dyDescent="0.45"/>
    <row r="212" s="275" customFormat="1" ht="65.25" customHeight="1" x14ac:dyDescent="0.45"/>
    <row r="213" s="275" customFormat="1" ht="65.25" customHeight="1" x14ac:dyDescent="0.45"/>
    <row r="214" s="275" customFormat="1" ht="65.25" customHeight="1" x14ac:dyDescent="0.45"/>
    <row r="215" s="275" customFormat="1" ht="65.25" customHeight="1" x14ac:dyDescent="0.45"/>
    <row r="216" s="275" customFormat="1" ht="65.25" customHeight="1" x14ac:dyDescent="0.45"/>
    <row r="217" s="275" customFormat="1" ht="65.25" customHeight="1" x14ac:dyDescent="0.45"/>
    <row r="218" s="275" customFormat="1" ht="65.25" customHeight="1" x14ac:dyDescent="0.45"/>
    <row r="219" s="275" customFormat="1" ht="65.25" customHeight="1" x14ac:dyDescent="0.45"/>
    <row r="220" s="275" customFormat="1" ht="65.25" customHeight="1" x14ac:dyDescent="0.45"/>
    <row r="221" s="275" customFormat="1" ht="65.25" customHeight="1" x14ac:dyDescent="0.45"/>
    <row r="222" s="275" customFormat="1" ht="65.25" customHeight="1" x14ac:dyDescent="0.45"/>
    <row r="223" s="275" customFormat="1" ht="65.25" customHeight="1" x14ac:dyDescent="0.45"/>
    <row r="224" s="275" customFormat="1" ht="65.25" customHeight="1" x14ac:dyDescent="0.45"/>
    <row r="225" s="275" customFormat="1" ht="65.25" customHeight="1" x14ac:dyDescent="0.45"/>
    <row r="226" s="275" customFormat="1" ht="65.25" customHeight="1" x14ac:dyDescent="0.45"/>
    <row r="227" s="275" customFormat="1" ht="65.25" customHeight="1" x14ac:dyDescent="0.45"/>
    <row r="228" s="275" customFormat="1" ht="65.25" customHeight="1" x14ac:dyDescent="0.45"/>
    <row r="229" s="275" customFormat="1" ht="65.25" customHeight="1" x14ac:dyDescent="0.45"/>
    <row r="230" s="275" customFormat="1" ht="65.25" customHeight="1" x14ac:dyDescent="0.45"/>
    <row r="231" s="275" customFormat="1" ht="65.25" customHeight="1" x14ac:dyDescent="0.45"/>
    <row r="232" s="275" customFormat="1" ht="65.25" customHeight="1" x14ac:dyDescent="0.45"/>
    <row r="233" s="275" customFormat="1" ht="65.25" customHeight="1" x14ac:dyDescent="0.45"/>
    <row r="234" s="275" customFormat="1" ht="65.25" customHeight="1" x14ac:dyDescent="0.45"/>
    <row r="235" s="275" customFormat="1" ht="65.25" customHeight="1" x14ac:dyDescent="0.45"/>
    <row r="236" s="275" customFormat="1" ht="65.25" customHeight="1" x14ac:dyDescent="0.45"/>
    <row r="237" s="275" customFormat="1" ht="65.25" customHeight="1" x14ac:dyDescent="0.45"/>
    <row r="238" s="275" customFormat="1" ht="65.25" customHeight="1" x14ac:dyDescent="0.45"/>
    <row r="239" s="275" customFormat="1" ht="65.25" customHeight="1" x14ac:dyDescent="0.45"/>
    <row r="240" s="275" customFormat="1" ht="65.25" customHeight="1" x14ac:dyDescent="0.45"/>
    <row r="241" s="275" customFormat="1" ht="65.25" customHeight="1" x14ac:dyDescent="0.45"/>
    <row r="242" s="275" customFormat="1" ht="65.25" customHeight="1" x14ac:dyDescent="0.45"/>
    <row r="243" s="275" customFormat="1" ht="65.25" customHeight="1" x14ac:dyDescent="0.45"/>
    <row r="244" s="275" customFormat="1" ht="65.25" customHeight="1" x14ac:dyDescent="0.45"/>
    <row r="245" s="275" customFormat="1" ht="65.25" customHeight="1" x14ac:dyDescent="0.45"/>
    <row r="246" s="275" customFormat="1" ht="65.25" customHeight="1" x14ac:dyDescent="0.45"/>
    <row r="247" s="275" customFormat="1" ht="65.25" customHeight="1" x14ac:dyDescent="0.45"/>
    <row r="248" s="275" customFormat="1" ht="65.25" customHeight="1" x14ac:dyDescent="0.45"/>
    <row r="249" s="275" customFormat="1" ht="65.25" customHeight="1" x14ac:dyDescent="0.45"/>
    <row r="250" s="275" customFormat="1" ht="65.25" customHeight="1" x14ac:dyDescent="0.45"/>
    <row r="251" s="275" customFormat="1" ht="65.25" customHeight="1" x14ac:dyDescent="0.45"/>
    <row r="252" s="275" customFormat="1" ht="65.25" customHeight="1" x14ac:dyDescent="0.45"/>
    <row r="253" s="275" customFormat="1" ht="65.25" customHeight="1" x14ac:dyDescent="0.45"/>
    <row r="254" s="275" customFormat="1" ht="65.25" customHeight="1" x14ac:dyDescent="0.45"/>
    <row r="255" s="275" customFormat="1" ht="65.25" customHeight="1" x14ac:dyDescent="0.45"/>
    <row r="256" s="275" customFormat="1" ht="65.25" customHeight="1" x14ac:dyDescent="0.45"/>
    <row r="257" s="275" customFormat="1" ht="65.25" customHeight="1" x14ac:dyDescent="0.45"/>
    <row r="258" s="275" customFormat="1" ht="65.25" customHeight="1" x14ac:dyDescent="0.45"/>
    <row r="259" s="275" customFormat="1" ht="65.25" customHeight="1" x14ac:dyDescent="0.45"/>
    <row r="260" s="275" customFormat="1" ht="65.25" customHeight="1" x14ac:dyDescent="0.45"/>
    <row r="261" s="275" customFormat="1" ht="65.25" customHeight="1" x14ac:dyDescent="0.45"/>
    <row r="262" s="275" customFormat="1" ht="65.25" customHeight="1" x14ac:dyDescent="0.45"/>
    <row r="263" s="275" customFormat="1" ht="65.25" customHeight="1" x14ac:dyDescent="0.45"/>
    <row r="264" s="275" customFormat="1" ht="65.25" customHeight="1" x14ac:dyDescent="0.45"/>
    <row r="265" s="275" customFormat="1" ht="65.25" customHeight="1" x14ac:dyDescent="0.45"/>
    <row r="266" s="275" customFormat="1" ht="65.25" customHeight="1" x14ac:dyDescent="0.45"/>
    <row r="267" s="275" customFormat="1" ht="65.25" customHeight="1" x14ac:dyDescent="0.45"/>
    <row r="268" s="275" customFormat="1" ht="65.25" customHeight="1" x14ac:dyDescent="0.45"/>
    <row r="269" s="275" customFormat="1" ht="65.25" customHeight="1" x14ac:dyDescent="0.45"/>
    <row r="270" s="275" customFormat="1" ht="65.25" customHeight="1" x14ac:dyDescent="0.45"/>
    <row r="271" s="275" customFormat="1" ht="65.25" customHeight="1" x14ac:dyDescent="0.45"/>
    <row r="272" s="275" customFormat="1" ht="65.25" customHeight="1" x14ac:dyDescent="0.45"/>
    <row r="273" s="275" customFormat="1" ht="65.25" customHeight="1" x14ac:dyDescent="0.45"/>
    <row r="274" s="275" customFormat="1" ht="65.25" customHeight="1" x14ac:dyDescent="0.45"/>
    <row r="275" s="275" customFormat="1" ht="65.25" customHeight="1" x14ac:dyDescent="0.45"/>
    <row r="276" s="275" customFormat="1" ht="65.25" customHeight="1" x14ac:dyDescent="0.45"/>
    <row r="277" s="275" customFormat="1" ht="65.25" customHeight="1" x14ac:dyDescent="0.45"/>
    <row r="278" s="275" customFormat="1" ht="65.25" customHeight="1" x14ac:dyDescent="0.45"/>
    <row r="279" s="275" customFormat="1" ht="65.25" customHeight="1" x14ac:dyDescent="0.45"/>
    <row r="280" s="275" customFormat="1" ht="65.25" customHeight="1" x14ac:dyDescent="0.45"/>
    <row r="281" s="275" customFormat="1" ht="65.25" customHeight="1" x14ac:dyDescent="0.45"/>
    <row r="282" s="275" customFormat="1" ht="65.25" customHeight="1" x14ac:dyDescent="0.45"/>
    <row r="283" s="275" customFormat="1" ht="65.25" customHeight="1" x14ac:dyDescent="0.45"/>
    <row r="284" s="275" customFormat="1" ht="65.25" customHeight="1" x14ac:dyDescent="0.45"/>
    <row r="285" s="275" customFormat="1" ht="65.25" customHeight="1" x14ac:dyDescent="0.45"/>
    <row r="286" s="275" customFormat="1" ht="65.25" customHeight="1" x14ac:dyDescent="0.45"/>
    <row r="287" s="275" customFormat="1" ht="65.25" customHeight="1" x14ac:dyDescent="0.45"/>
    <row r="288" s="275" customFormat="1" ht="65.25" customHeight="1" x14ac:dyDescent="0.45"/>
    <row r="289" s="275" customFormat="1" ht="65.25" customHeight="1" x14ac:dyDescent="0.45"/>
    <row r="290" s="275" customFormat="1" ht="65.25" customHeight="1" x14ac:dyDescent="0.45"/>
    <row r="291" s="275" customFormat="1" ht="65.25" customHeight="1" x14ac:dyDescent="0.45"/>
    <row r="292" s="275" customFormat="1" ht="65.25" customHeight="1" x14ac:dyDescent="0.45"/>
    <row r="293" s="275" customFormat="1" ht="65.25" customHeight="1" x14ac:dyDescent="0.45"/>
    <row r="294" s="275" customFormat="1" ht="65.25" customHeight="1" x14ac:dyDescent="0.45"/>
    <row r="295" s="275" customFormat="1" ht="65.25" customHeight="1" x14ac:dyDescent="0.45"/>
    <row r="296" s="275" customFormat="1" ht="65.25" customHeight="1" x14ac:dyDescent="0.45"/>
    <row r="297" s="275" customFormat="1" ht="65.25" customHeight="1" x14ac:dyDescent="0.45"/>
    <row r="298" s="275" customFormat="1" ht="65.25" customHeight="1" x14ac:dyDescent="0.45"/>
    <row r="299" s="275" customFormat="1" ht="65.25" customHeight="1" x14ac:dyDescent="0.45"/>
    <row r="300" s="275" customFormat="1" ht="65.25" customHeight="1" x14ac:dyDescent="0.45"/>
    <row r="301" s="275" customFormat="1" ht="65.25" customHeight="1" x14ac:dyDescent="0.45"/>
    <row r="302" s="275" customFormat="1" ht="65.25" customHeight="1" x14ac:dyDescent="0.45"/>
    <row r="303" s="275" customFormat="1" ht="65.25" customHeight="1" x14ac:dyDescent="0.45"/>
    <row r="304" s="275" customFormat="1" ht="65.25" customHeight="1" x14ac:dyDescent="0.45"/>
    <row r="305" s="275" customFormat="1" ht="65.25" customHeight="1" x14ac:dyDescent="0.45"/>
    <row r="306" s="275" customFormat="1" ht="65.25" customHeight="1" x14ac:dyDescent="0.45"/>
    <row r="307" s="275" customFormat="1" ht="65.25" customHeight="1" x14ac:dyDescent="0.45"/>
    <row r="308" s="275" customFormat="1" ht="65.25" customHeight="1" x14ac:dyDescent="0.45"/>
    <row r="309" s="275" customFormat="1" ht="65.25" customHeight="1" x14ac:dyDescent="0.45"/>
    <row r="310" s="275" customFormat="1" ht="65.25" customHeight="1" x14ac:dyDescent="0.45"/>
    <row r="311" s="275" customFormat="1" ht="65.25" customHeight="1" x14ac:dyDescent="0.45"/>
    <row r="312" s="275" customFormat="1" ht="65.25" customHeight="1" x14ac:dyDescent="0.45"/>
    <row r="313" s="275" customFormat="1" ht="65.25" customHeight="1" x14ac:dyDescent="0.45"/>
    <row r="314" s="275" customFormat="1" ht="65.25" customHeight="1" x14ac:dyDescent="0.45"/>
    <row r="315" s="275" customFormat="1" ht="65.25" customHeight="1" x14ac:dyDescent="0.45"/>
    <row r="316" s="275" customFormat="1" ht="65.25" customHeight="1" x14ac:dyDescent="0.45"/>
    <row r="317" s="275" customFormat="1" ht="65.25" customHeight="1" x14ac:dyDescent="0.45"/>
    <row r="318" s="275" customFormat="1" ht="65.25" customHeight="1" x14ac:dyDescent="0.45"/>
    <row r="319" s="275" customFormat="1" ht="65.25" customHeight="1" x14ac:dyDescent="0.45"/>
    <row r="320" s="275" customFormat="1" ht="65.25" customHeight="1" x14ac:dyDescent="0.45"/>
    <row r="321" s="275" customFormat="1" ht="65.25" customHeight="1" x14ac:dyDescent="0.45"/>
    <row r="322" s="275" customFormat="1" ht="65.25" customHeight="1" x14ac:dyDescent="0.45"/>
    <row r="323" s="275" customFormat="1" ht="65.25" customHeight="1" x14ac:dyDescent="0.45"/>
    <row r="324" s="275" customFormat="1" ht="65.25" customHeight="1" x14ac:dyDescent="0.45"/>
    <row r="325" s="275" customFormat="1" ht="65.25" customHeight="1" x14ac:dyDescent="0.45"/>
    <row r="326" s="275" customFormat="1" ht="65.25" customHeight="1" x14ac:dyDescent="0.45"/>
    <row r="327" s="275" customFormat="1" ht="65.25" customHeight="1" x14ac:dyDescent="0.45"/>
    <row r="328" s="275" customFormat="1" ht="65.25" customHeight="1" x14ac:dyDescent="0.45"/>
    <row r="329" s="275" customFormat="1" ht="65.25" customHeight="1" x14ac:dyDescent="0.45"/>
    <row r="330" s="275" customFormat="1" ht="65.25" customHeight="1" x14ac:dyDescent="0.45"/>
    <row r="331" s="275" customFormat="1" ht="65.25" customHeight="1" x14ac:dyDescent="0.45"/>
    <row r="332" s="275" customFormat="1" ht="65.25" customHeight="1" x14ac:dyDescent="0.45"/>
    <row r="333" s="275" customFormat="1" ht="65.25" customHeight="1" x14ac:dyDescent="0.45"/>
    <row r="334" s="275" customFormat="1" ht="65.25" customHeight="1" x14ac:dyDescent="0.45"/>
    <row r="335" s="275" customFormat="1" ht="65.25" customHeight="1" x14ac:dyDescent="0.45"/>
    <row r="336" s="275" customFormat="1" ht="65.25" customHeight="1" x14ac:dyDescent="0.45"/>
    <row r="337" s="275" customFormat="1" ht="65.25" customHeight="1" x14ac:dyDescent="0.45"/>
    <row r="338" s="275" customFormat="1" ht="65.25" customHeight="1" x14ac:dyDescent="0.45"/>
    <row r="339" s="275" customFormat="1" ht="65.25" customHeight="1" x14ac:dyDescent="0.45"/>
    <row r="340" s="275" customFormat="1" ht="65.25" customHeight="1" x14ac:dyDescent="0.45"/>
    <row r="341" s="275" customFormat="1" ht="65.25" customHeight="1" x14ac:dyDescent="0.45"/>
    <row r="342" s="275" customFormat="1" ht="65.25" customHeight="1" x14ac:dyDescent="0.45"/>
    <row r="343" s="275" customFormat="1" ht="65.25" customHeight="1" x14ac:dyDescent="0.45"/>
    <row r="344" s="275" customFormat="1" ht="65.25" customHeight="1" x14ac:dyDescent="0.45"/>
    <row r="345" s="275" customFormat="1" ht="65.25" customHeight="1" x14ac:dyDescent="0.45"/>
    <row r="346" s="275" customFormat="1" ht="65.25" customHeight="1" x14ac:dyDescent="0.45"/>
    <row r="347" s="275" customFormat="1" ht="65.25" customHeight="1" x14ac:dyDescent="0.45"/>
    <row r="348" s="275" customFormat="1" ht="65.25" customHeight="1" x14ac:dyDescent="0.45"/>
    <row r="349" s="275" customFormat="1" ht="65.25" customHeight="1" x14ac:dyDescent="0.45"/>
    <row r="350" s="275" customFormat="1" ht="65.25" customHeight="1" x14ac:dyDescent="0.45"/>
    <row r="351" s="275" customFormat="1" ht="65.25" customHeight="1" x14ac:dyDescent="0.45"/>
    <row r="352" s="275" customFormat="1" ht="65.25" customHeight="1" x14ac:dyDescent="0.45"/>
    <row r="353" s="275" customFormat="1" ht="65.25" customHeight="1" x14ac:dyDescent="0.45"/>
    <row r="354" s="275" customFormat="1" ht="65.25" customHeight="1" x14ac:dyDescent="0.45"/>
    <row r="355" s="275" customFormat="1" ht="65.25" customHeight="1" x14ac:dyDescent="0.45"/>
    <row r="356" s="275" customFormat="1" ht="65.25" customHeight="1" x14ac:dyDescent="0.45"/>
    <row r="357" s="275" customFormat="1" ht="65.25" customHeight="1" x14ac:dyDescent="0.45"/>
    <row r="358" s="275" customFormat="1" ht="65.25" customHeight="1" x14ac:dyDescent="0.45"/>
    <row r="359" s="275" customFormat="1" ht="65.25" customHeight="1" x14ac:dyDescent="0.45"/>
    <row r="360" s="275" customFormat="1" ht="65.25" customHeight="1" x14ac:dyDescent="0.45"/>
    <row r="361" s="275" customFormat="1" ht="65.25" customHeight="1" x14ac:dyDescent="0.45"/>
    <row r="362" s="275" customFormat="1" ht="65.25" customHeight="1" x14ac:dyDescent="0.45"/>
    <row r="363" s="275" customFormat="1" ht="65.25" customHeight="1" x14ac:dyDescent="0.45"/>
    <row r="364" s="275" customFormat="1" ht="65.25" customHeight="1" x14ac:dyDescent="0.45"/>
    <row r="365" s="275" customFormat="1" ht="65.25" customHeight="1" x14ac:dyDescent="0.45"/>
    <row r="366" s="275" customFormat="1" ht="65.25" customHeight="1" x14ac:dyDescent="0.45"/>
    <row r="367" s="275" customFormat="1" ht="65.25" customHeight="1" x14ac:dyDescent="0.45"/>
    <row r="368" s="275" customFormat="1" ht="65.25" customHeight="1" x14ac:dyDescent="0.45"/>
    <row r="369" s="275" customFormat="1" ht="65.25" customHeight="1" x14ac:dyDescent="0.45"/>
    <row r="370" s="275" customFormat="1" ht="65.25" customHeight="1" x14ac:dyDescent="0.45"/>
    <row r="371" s="275" customFormat="1" ht="65.25" customHeight="1" x14ac:dyDescent="0.45"/>
    <row r="372" s="275" customFormat="1" ht="65.25" customHeight="1" x14ac:dyDescent="0.45"/>
    <row r="373" s="275" customFormat="1" ht="65.25" customHeight="1" x14ac:dyDescent="0.45"/>
    <row r="374" s="275" customFormat="1" ht="65.25" customHeight="1" x14ac:dyDescent="0.45"/>
    <row r="375" s="275" customFormat="1" ht="65.25" customHeight="1" x14ac:dyDescent="0.45"/>
    <row r="376" s="275" customFormat="1" ht="65.25" customHeight="1" x14ac:dyDescent="0.45"/>
    <row r="377" s="275" customFormat="1" ht="65.25" customHeight="1" x14ac:dyDescent="0.45"/>
    <row r="378" s="275" customFormat="1" ht="65.25" customHeight="1" x14ac:dyDescent="0.45"/>
    <row r="379" s="275" customFormat="1" ht="65.25" customHeight="1" x14ac:dyDescent="0.45"/>
    <row r="380" s="275" customFormat="1" ht="65.25" customHeight="1" x14ac:dyDescent="0.45"/>
    <row r="381" s="275" customFormat="1" ht="65.25" customHeight="1" x14ac:dyDescent="0.45"/>
    <row r="382" s="275" customFormat="1" ht="65.25" customHeight="1" x14ac:dyDescent="0.45"/>
    <row r="383" s="275" customFormat="1" ht="65.25" customHeight="1" x14ac:dyDescent="0.45"/>
    <row r="384" s="275" customFormat="1" ht="65.25" customHeight="1" x14ac:dyDescent="0.45"/>
    <row r="385" s="275" customFormat="1" ht="65.25" customHeight="1" x14ac:dyDescent="0.45"/>
    <row r="386" s="275" customFormat="1" ht="65.25" customHeight="1" x14ac:dyDescent="0.45"/>
    <row r="387" s="275" customFormat="1" ht="65.25" customHeight="1" x14ac:dyDescent="0.45"/>
    <row r="388" s="275" customFormat="1" ht="65.25" customHeight="1" x14ac:dyDescent="0.45"/>
    <row r="389" s="275" customFormat="1" ht="65.25" customHeight="1" x14ac:dyDescent="0.45"/>
    <row r="390" s="275" customFormat="1" ht="65.25" customHeight="1" x14ac:dyDescent="0.45"/>
    <row r="391" s="275" customFormat="1" ht="65.25" customHeight="1" x14ac:dyDescent="0.45"/>
    <row r="392" s="275" customFormat="1" ht="65.25" customHeight="1" x14ac:dyDescent="0.45"/>
    <row r="393" s="275" customFormat="1" ht="65.25" customHeight="1" x14ac:dyDescent="0.45"/>
    <row r="394" s="275" customFormat="1" ht="65.25" customHeight="1" x14ac:dyDescent="0.45"/>
    <row r="395" s="275" customFormat="1" ht="65.25" customHeight="1" x14ac:dyDescent="0.45"/>
    <row r="396" s="275" customFormat="1" ht="65.25" customHeight="1" x14ac:dyDescent="0.45"/>
    <row r="397" s="275" customFormat="1" ht="65.25" customHeight="1" x14ac:dyDescent="0.45"/>
    <row r="398" s="275" customFormat="1" ht="65.25" customHeight="1" x14ac:dyDescent="0.45"/>
    <row r="399" s="275" customFormat="1" ht="65.25" customHeight="1" x14ac:dyDescent="0.45"/>
    <row r="400" s="275" customFormat="1" ht="65.25" customHeight="1" x14ac:dyDescent="0.45"/>
    <row r="401" s="275" customFormat="1" ht="65.25" customHeight="1" x14ac:dyDescent="0.45"/>
    <row r="402" s="275" customFormat="1" ht="65.25" customHeight="1" x14ac:dyDescent="0.45"/>
    <row r="403" s="275" customFormat="1" ht="65.25" customHeight="1" x14ac:dyDescent="0.45"/>
    <row r="404" s="275" customFormat="1" ht="65.25" customHeight="1" x14ac:dyDescent="0.45"/>
    <row r="405" s="275" customFormat="1" ht="65.25" customHeight="1" x14ac:dyDescent="0.45"/>
    <row r="406" s="275" customFormat="1" ht="65.25" customHeight="1" x14ac:dyDescent="0.45"/>
    <row r="407" s="275" customFormat="1" ht="65.25" customHeight="1" x14ac:dyDescent="0.45"/>
    <row r="408" s="275" customFormat="1" ht="65.25" customHeight="1" x14ac:dyDescent="0.45"/>
    <row r="409" s="275" customFormat="1" ht="65.25" customHeight="1" x14ac:dyDescent="0.45"/>
    <row r="410" s="275" customFormat="1" ht="65.25" customHeight="1" x14ac:dyDescent="0.45"/>
    <row r="411" s="275" customFormat="1" ht="65.25" customHeight="1" x14ac:dyDescent="0.45"/>
    <row r="412" s="275" customFormat="1" ht="65.25" customHeight="1" x14ac:dyDescent="0.45"/>
    <row r="413" s="275" customFormat="1" ht="65.25" customHeight="1" x14ac:dyDescent="0.45"/>
    <row r="414" s="275" customFormat="1" ht="65.25" customHeight="1" x14ac:dyDescent="0.45"/>
    <row r="415" s="275" customFormat="1" ht="65.25" customHeight="1" x14ac:dyDescent="0.45"/>
    <row r="416" s="275" customFormat="1" ht="65.25" customHeight="1" x14ac:dyDescent="0.45"/>
    <row r="417" s="275" customFormat="1" ht="65.25" customHeight="1" x14ac:dyDescent="0.45"/>
    <row r="418" s="275" customFormat="1" ht="65.25" customHeight="1" x14ac:dyDescent="0.45"/>
    <row r="419" s="275" customFormat="1" ht="65.25" customHeight="1" x14ac:dyDescent="0.45"/>
    <row r="420" s="275" customFormat="1" ht="65.25" customHeight="1" x14ac:dyDescent="0.45"/>
    <row r="421" s="275" customFormat="1" ht="65.25" customHeight="1" x14ac:dyDescent="0.45"/>
    <row r="422" s="275" customFormat="1" ht="65.25" customHeight="1" x14ac:dyDescent="0.45"/>
    <row r="423" s="275" customFormat="1" ht="65.25" customHeight="1" x14ac:dyDescent="0.45"/>
    <row r="424" s="275" customFormat="1" ht="65.25" customHeight="1" x14ac:dyDescent="0.45"/>
    <row r="425" s="275" customFormat="1" ht="65.25" customHeight="1" x14ac:dyDescent="0.45"/>
    <row r="426" s="275" customFormat="1" ht="65.25" customHeight="1" x14ac:dyDescent="0.45"/>
    <row r="427" s="275" customFormat="1" ht="65.25" customHeight="1" x14ac:dyDescent="0.45"/>
    <row r="428" s="275" customFormat="1" ht="65.25" customHeight="1" x14ac:dyDescent="0.45"/>
    <row r="429" s="275" customFormat="1" ht="65.25" customHeight="1" x14ac:dyDescent="0.45"/>
    <row r="430" s="275" customFormat="1" ht="65.25" customHeight="1" x14ac:dyDescent="0.45"/>
    <row r="431" s="275" customFormat="1" ht="65.25" customHeight="1" x14ac:dyDescent="0.45"/>
    <row r="432" s="275" customFormat="1" ht="65.25" customHeight="1" x14ac:dyDescent="0.45"/>
    <row r="433" s="275" customFormat="1" ht="65.25" customHeight="1" x14ac:dyDescent="0.45"/>
    <row r="434" s="275" customFormat="1" ht="65.25" customHeight="1" x14ac:dyDescent="0.45"/>
    <row r="435" s="275" customFormat="1" ht="65.25" customHeight="1" x14ac:dyDescent="0.45"/>
    <row r="436" s="275" customFormat="1" ht="65.25" customHeight="1" x14ac:dyDescent="0.45"/>
    <row r="437" s="275" customFormat="1" ht="65.25" customHeight="1" x14ac:dyDescent="0.45"/>
    <row r="438" s="275" customFormat="1" ht="65.25" customHeight="1" x14ac:dyDescent="0.45"/>
    <row r="439" s="275" customFormat="1" ht="65.25" customHeight="1" x14ac:dyDescent="0.45"/>
    <row r="440" s="275" customFormat="1" ht="65.25" customHeight="1" x14ac:dyDescent="0.45"/>
    <row r="441" s="275" customFormat="1" ht="65.25" customHeight="1" x14ac:dyDescent="0.45"/>
    <row r="442" s="275" customFormat="1" ht="65.25" customHeight="1" x14ac:dyDescent="0.45"/>
    <row r="443" s="275" customFormat="1" ht="65.25" customHeight="1" x14ac:dyDescent="0.45"/>
    <row r="444" s="275" customFormat="1" ht="65.25" customHeight="1" x14ac:dyDescent="0.45"/>
    <row r="445" s="275" customFormat="1" ht="65.25" customHeight="1" x14ac:dyDescent="0.45"/>
    <row r="446" s="275" customFormat="1" ht="65.25" customHeight="1" x14ac:dyDescent="0.45"/>
    <row r="447" s="275" customFormat="1" ht="65.25" customHeight="1" x14ac:dyDescent="0.45"/>
    <row r="448" s="275" customFormat="1" ht="65.25" customHeight="1" x14ac:dyDescent="0.45"/>
    <row r="449" s="275" customFormat="1" ht="65.25" customHeight="1" x14ac:dyDescent="0.45"/>
    <row r="450" s="275" customFormat="1" ht="65.25" customHeight="1" x14ac:dyDescent="0.45"/>
    <row r="451" s="275" customFormat="1" ht="65.25" customHeight="1" x14ac:dyDescent="0.45"/>
    <row r="452" s="275" customFormat="1" ht="65.25" customHeight="1" x14ac:dyDescent="0.45"/>
    <row r="453" s="275" customFormat="1" ht="65.25" customHeight="1" x14ac:dyDescent="0.45"/>
    <row r="454" s="275" customFormat="1" ht="65.25" customHeight="1" x14ac:dyDescent="0.45"/>
    <row r="455" s="275" customFormat="1" ht="65.25" customHeight="1" x14ac:dyDescent="0.45"/>
    <row r="456" s="275" customFormat="1" ht="65.25" customHeight="1" x14ac:dyDescent="0.45"/>
    <row r="457" s="275" customFormat="1" ht="65.25" customHeight="1" x14ac:dyDescent="0.45"/>
    <row r="458" s="275" customFormat="1" ht="65.25" customHeight="1" x14ac:dyDescent="0.45"/>
    <row r="459" s="275" customFormat="1" ht="65.25" customHeight="1" x14ac:dyDescent="0.45"/>
    <row r="460" s="275" customFormat="1" ht="65.25" customHeight="1" x14ac:dyDescent="0.45"/>
    <row r="461" s="275" customFormat="1" ht="65.25" customHeight="1" x14ac:dyDescent="0.45"/>
    <row r="462" s="275" customFormat="1" ht="65.25" customHeight="1" x14ac:dyDescent="0.45"/>
    <row r="463" s="275" customFormat="1" ht="65.25" customHeight="1" x14ac:dyDescent="0.45"/>
    <row r="464" s="275" customFormat="1" ht="65.25" customHeight="1" x14ac:dyDescent="0.45"/>
    <row r="465" s="275" customFormat="1" ht="65.25" customHeight="1" x14ac:dyDescent="0.45"/>
    <row r="466" s="275" customFormat="1" ht="65.25" customHeight="1" x14ac:dyDescent="0.45"/>
    <row r="467" s="275" customFormat="1" ht="65.25" customHeight="1" x14ac:dyDescent="0.45"/>
    <row r="468" s="275" customFormat="1" ht="65.25" customHeight="1" x14ac:dyDescent="0.45"/>
    <row r="469" s="275" customFormat="1" ht="65.25" customHeight="1" x14ac:dyDescent="0.45"/>
    <row r="470" s="275" customFormat="1" ht="65.25" customHeight="1" x14ac:dyDescent="0.45"/>
    <row r="471" s="275" customFormat="1" ht="65.25" customHeight="1" x14ac:dyDescent="0.45"/>
    <row r="472" s="275" customFormat="1" ht="65.25" customHeight="1" x14ac:dyDescent="0.45"/>
    <row r="473" s="275" customFormat="1" ht="65.25" customHeight="1" x14ac:dyDescent="0.45"/>
    <row r="474" s="275" customFormat="1" ht="65.25" customHeight="1" x14ac:dyDescent="0.45"/>
    <row r="475" s="275" customFormat="1" ht="65.25" customHeight="1" x14ac:dyDescent="0.45"/>
    <row r="476" s="275" customFormat="1" ht="65.25" customHeight="1" x14ac:dyDescent="0.45"/>
    <row r="477" s="275" customFormat="1" ht="65.25" customHeight="1" x14ac:dyDescent="0.45"/>
    <row r="478" s="275" customFormat="1" ht="65.25" customHeight="1" x14ac:dyDescent="0.45"/>
    <row r="479" s="275" customFormat="1" ht="65.25" customHeight="1" x14ac:dyDescent="0.45"/>
    <row r="480" s="275" customFormat="1" ht="65.25" customHeight="1" x14ac:dyDescent="0.45"/>
    <row r="481" s="275" customFormat="1" ht="65.25" customHeight="1" x14ac:dyDescent="0.45"/>
    <row r="482" s="275" customFormat="1" ht="65.25" customHeight="1" x14ac:dyDescent="0.45"/>
    <row r="483" s="275" customFormat="1" ht="65.25" customHeight="1" x14ac:dyDescent="0.45"/>
    <row r="484" s="275" customFormat="1" ht="65.25" customHeight="1" x14ac:dyDescent="0.45"/>
    <row r="485" s="275" customFormat="1" ht="65.25" customHeight="1" x14ac:dyDescent="0.45"/>
    <row r="486" s="275" customFormat="1" ht="65.25" customHeight="1" x14ac:dyDescent="0.45"/>
    <row r="487" s="275" customFormat="1" ht="65.25" customHeight="1" x14ac:dyDescent="0.45"/>
    <row r="488" s="275" customFormat="1" ht="65.25" customHeight="1" x14ac:dyDescent="0.45"/>
    <row r="489" s="275" customFormat="1" ht="65.25" customHeight="1" x14ac:dyDescent="0.45"/>
    <row r="490" s="275" customFormat="1" ht="65.25" customHeight="1" x14ac:dyDescent="0.45"/>
    <row r="491" s="275" customFormat="1" ht="65.25" customHeight="1" x14ac:dyDescent="0.45"/>
    <row r="492" s="275" customFormat="1" ht="65.25" customHeight="1" x14ac:dyDescent="0.45"/>
    <row r="493" s="275" customFormat="1" ht="65.25" customHeight="1" x14ac:dyDescent="0.45"/>
    <row r="494" s="275" customFormat="1" ht="65.25" customHeight="1" x14ac:dyDescent="0.45"/>
    <row r="495" s="275" customFormat="1" ht="65.25" customHeight="1" x14ac:dyDescent="0.45"/>
    <row r="496" s="275" customFormat="1" ht="65.25" customHeight="1" x14ac:dyDescent="0.45"/>
    <row r="497" spans="1:24" s="275" customFormat="1" ht="65.25" customHeight="1" x14ac:dyDescent="0.45"/>
    <row r="498" spans="1:24" s="275" customFormat="1" ht="65.25" customHeight="1" x14ac:dyDescent="0.45"/>
    <row r="499" spans="1:24" s="275" customFormat="1" ht="65.25" customHeight="1" x14ac:dyDescent="0.45"/>
    <row r="500" spans="1:24" s="275" customFormat="1" ht="65.25" customHeight="1" x14ac:dyDescent="0.45"/>
    <row r="501" spans="1:24" s="275" customFormat="1" ht="65.25" customHeight="1" x14ac:dyDescent="0.45"/>
    <row r="502" spans="1:24" s="275" customFormat="1" ht="65.25" customHeight="1" x14ac:dyDescent="0.4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</row>
    <row r="503" spans="1:24" s="275" customFormat="1" ht="65.25" customHeight="1" x14ac:dyDescent="0.4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</row>
    <row r="504" spans="1:24" s="275" customFormat="1" ht="65.25" customHeight="1" x14ac:dyDescent="0.4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</row>
    <row r="505" spans="1:24" s="275" customFormat="1" ht="65.25" customHeight="1" x14ac:dyDescent="0.4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</row>
    <row r="506" spans="1:24" s="275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5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5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5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5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5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5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5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5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5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5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5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5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5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5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5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5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5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5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5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5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5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5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5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5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5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5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5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5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5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5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5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5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5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5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5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5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5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5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5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5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5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5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5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5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5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5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5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5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5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5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5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5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5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5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6" s="275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6" s="275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6" s="275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6" s="275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6" s="275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6" s="275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6" s="275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6" s="275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</sheetData>
  <mergeCells count="2062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B175:B176"/>
    <mergeCell ref="C175:C176"/>
    <mergeCell ref="D175:D176"/>
    <mergeCell ref="E175:E176"/>
    <mergeCell ref="F175:F176"/>
    <mergeCell ref="G175:G176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1:B182"/>
    <mergeCell ref="C181:C182"/>
    <mergeCell ref="D181:D182"/>
    <mergeCell ref="E181:E182"/>
    <mergeCell ref="F181:F182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C184:M184"/>
    <mergeCell ref="N184:S184"/>
    <mergeCell ref="S181:S182"/>
    <mergeCell ref="T181:T182"/>
    <mergeCell ref="U181:U182"/>
    <mergeCell ref="V181:V182"/>
    <mergeCell ref="W181:W182"/>
    <mergeCell ref="X181:X182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DICIEMBRE 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G5" sqref="G5:G6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2.66406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6.10937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8"/>
      <c r="U1" s="288"/>
      <c r="V1" s="289"/>
      <c r="W1" s="290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1" t="s">
        <v>7</v>
      </c>
      <c r="F2" s="292" t="s">
        <v>8</v>
      </c>
      <c r="G2" s="585" t="s">
        <v>9</v>
      </c>
      <c r="H2" s="587" t="s">
        <v>10</v>
      </c>
      <c r="I2" s="293" t="s">
        <v>12</v>
      </c>
      <c r="J2" s="294" t="s">
        <v>11</v>
      </c>
      <c r="K2" s="294" t="s">
        <v>13</v>
      </c>
      <c r="L2" s="294" t="s">
        <v>415</v>
      </c>
      <c r="M2" s="574" t="s">
        <v>15</v>
      </c>
      <c r="N2" s="295" t="s">
        <v>16</v>
      </c>
      <c r="O2" s="565" t="s">
        <v>17</v>
      </c>
      <c r="P2" s="296" t="s">
        <v>18</v>
      </c>
      <c r="Q2" s="297" t="s">
        <v>19</v>
      </c>
      <c r="R2" s="297" t="s">
        <v>20</v>
      </c>
      <c r="S2" s="297" t="s">
        <v>416</v>
      </c>
      <c r="T2" s="567" t="s">
        <v>15</v>
      </c>
      <c r="U2" s="298" t="s">
        <v>15</v>
      </c>
      <c r="V2" s="299" t="s">
        <v>568</v>
      </c>
      <c r="W2" s="300" t="s">
        <v>24</v>
      </c>
      <c r="X2" s="581"/>
    </row>
    <row r="3" spans="1:24" s="252" customFormat="1" ht="65.25" customHeight="1" thickBot="1" x14ac:dyDescent="0.5">
      <c r="A3" s="301" t="s">
        <v>25</v>
      </c>
      <c r="B3" s="576"/>
      <c r="C3" s="584"/>
      <c r="D3" s="584"/>
      <c r="E3" s="302" t="s">
        <v>26</v>
      </c>
      <c r="F3" s="303" t="s">
        <v>417</v>
      </c>
      <c r="G3" s="586"/>
      <c r="H3" s="588"/>
      <c r="I3" s="304" t="s">
        <v>29</v>
      </c>
      <c r="J3" s="305" t="s">
        <v>28</v>
      </c>
      <c r="K3" s="306" t="s">
        <v>30</v>
      </c>
      <c r="L3" s="305" t="s">
        <v>31</v>
      </c>
      <c r="M3" s="576"/>
      <c r="N3" s="307">
        <v>1</v>
      </c>
      <c r="O3" s="566"/>
      <c r="P3" s="308" t="s">
        <v>12</v>
      </c>
      <c r="Q3" s="309" t="s">
        <v>32</v>
      </c>
      <c r="R3" s="309" t="s">
        <v>33</v>
      </c>
      <c r="S3" s="309" t="s">
        <v>34</v>
      </c>
      <c r="T3" s="568"/>
      <c r="U3" s="310" t="s">
        <v>35</v>
      </c>
      <c r="V3" s="301" t="s">
        <v>569</v>
      </c>
      <c r="W3" s="311" t="s">
        <v>37</v>
      </c>
      <c r="X3" s="582"/>
    </row>
    <row r="4" spans="1:24" s="263" customFormat="1" ht="65.25" customHeight="1" x14ac:dyDescent="0.45">
      <c r="A4" s="312" t="s">
        <v>570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</row>
    <row r="5" spans="1:24" ht="65.25" customHeight="1" x14ac:dyDescent="0.5">
      <c r="A5" s="264" t="s">
        <v>571</v>
      </c>
      <c r="B5" s="540"/>
      <c r="C5" s="528"/>
      <c r="D5" s="528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572</v>
      </c>
      <c r="B6" s="540"/>
      <c r="C6" s="529"/>
      <c r="D6" s="529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573</v>
      </c>
      <c r="B7" s="540"/>
      <c r="C7" s="528"/>
      <c r="D7" s="528"/>
      <c r="E7" s="534">
        <v>274.87</v>
      </c>
      <c r="F7" s="557">
        <v>0</v>
      </c>
      <c r="G7" s="530">
        <f>E7*F7</f>
        <v>0</v>
      </c>
      <c r="H7" s="524">
        <v>0</v>
      </c>
      <c r="I7" s="524">
        <v>0</v>
      </c>
      <c r="J7" s="524">
        <v>0</v>
      </c>
      <c r="K7" s="559">
        <f>C7*1.1875%</f>
        <v>0</v>
      </c>
      <c r="L7" s="526">
        <v>0</v>
      </c>
      <c r="M7" s="524">
        <f>G7+H7+I7+J7+K7+L7</f>
        <v>0</v>
      </c>
      <c r="N7" s="524">
        <v>0</v>
      </c>
      <c r="O7" s="559">
        <f>G7*1.1875%</f>
        <v>0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0</v>
      </c>
      <c r="U7" s="524">
        <f>M7-T7</f>
        <v>0</v>
      </c>
      <c r="V7" s="524">
        <v>0</v>
      </c>
      <c r="W7" s="526">
        <f>U7-V7</f>
        <v>0</v>
      </c>
      <c r="X7" s="540"/>
    </row>
    <row r="8" spans="1:24" ht="65.25" customHeight="1" x14ac:dyDescent="0.5">
      <c r="A8" s="271" t="s">
        <v>574</v>
      </c>
      <c r="B8" s="540"/>
      <c r="C8" s="529"/>
      <c r="D8" s="529"/>
      <c r="E8" s="535"/>
      <c r="F8" s="558"/>
      <c r="G8" s="531"/>
      <c r="H8" s="564"/>
      <c r="I8" s="525"/>
      <c r="J8" s="525"/>
      <c r="K8" s="560"/>
      <c r="L8" s="527"/>
      <c r="M8" s="525"/>
      <c r="N8" s="525"/>
      <c r="O8" s="560"/>
      <c r="P8" s="525"/>
      <c r="Q8" s="525"/>
      <c r="R8" s="525"/>
      <c r="S8" s="525"/>
      <c r="T8" s="525"/>
      <c r="U8" s="525"/>
      <c r="V8" s="525"/>
      <c r="W8" s="527"/>
      <c r="X8" s="540"/>
    </row>
    <row r="9" spans="1:24" ht="65.25" customHeight="1" x14ac:dyDescent="0.5">
      <c r="A9" s="270" t="s">
        <v>575</v>
      </c>
      <c r="B9" s="528"/>
      <c r="C9" s="540"/>
      <c r="D9" s="540"/>
      <c r="E9" s="542">
        <v>334.64</v>
      </c>
      <c r="F9" s="557">
        <v>15</v>
      </c>
      <c r="G9" s="530">
        <f>E9*F9</f>
        <v>5019.5999999999995</v>
      </c>
      <c r="H9" s="538">
        <v>0</v>
      </c>
      <c r="I9" s="538">
        <v>0</v>
      </c>
      <c r="J9" s="538">
        <v>0</v>
      </c>
      <c r="K9" s="524">
        <v>0</v>
      </c>
      <c r="L9" s="524">
        <v>0</v>
      </c>
      <c r="M9" s="524">
        <f>G9+H9+I9+J9+K9+L9</f>
        <v>5019.5999999999995</v>
      </c>
      <c r="N9" s="538">
        <v>527.02</v>
      </c>
      <c r="O9" s="559">
        <f>G9*1.1875%</f>
        <v>59.607749999999996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586.62774999999999</v>
      </c>
      <c r="U9" s="524">
        <f>M9-T9</f>
        <v>4432.9722499999998</v>
      </c>
      <c r="V9" s="524">
        <v>0</v>
      </c>
      <c r="W9" s="526">
        <f>U9-V9</f>
        <v>4432.9722499999998</v>
      </c>
      <c r="X9" s="528"/>
    </row>
    <row r="10" spans="1:24" ht="65.25" customHeight="1" x14ac:dyDescent="0.5">
      <c r="A10" s="314" t="s">
        <v>576</v>
      </c>
      <c r="B10" s="529"/>
      <c r="C10" s="540"/>
      <c r="D10" s="540"/>
      <c r="E10" s="542"/>
      <c r="F10" s="558"/>
      <c r="G10" s="531"/>
      <c r="H10" s="538"/>
      <c r="I10" s="538"/>
      <c r="J10" s="538"/>
      <c r="K10" s="525"/>
      <c r="L10" s="525"/>
      <c r="M10" s="525"/>
      <c r="N10" s="538"/>
      <c r="O10" s="560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70" t="s">
        <v>575</v>
      </c>
      <c r="B11" s="528"/>
      <c r="C11" s="540"/>
      <c r="D11" s="540"/>
      <c r="E11" s="542">
        <v>205.82</v>
      </c>
      <c r="F11" s="557">
        <v>15</v>
      </c>
      <c r="G11" s="530">
        <f>E11*F11</f>
        <v>3087.2999999999997</v>
      </c>
      <c r="H11" s="538">
        <v>0</v>
      </c>
      <c r="I11" s="538">
        <v>0</v>
      </c>
      <c r="J11" s="538">
        <v>0</v>
      </c>
      <c r="K11" s="524">
        <v>0</v>
      </c>
      <c r="L11" s="524">
        <v>0</v>
      </c>
      <c r="M11" s="524">
        <f>G11+H11+I11+J11+K11+L11</f>
        <v>3087.2999999999997</v>
      </c>
      <c r="N11" s="538">
        <v>106.72</v>
      </c>
      <c r="O11" s="559">
        <f>G11*1.1875%</f>
        <v>36.661687499999999</v>
      </c>
      <c r="P11" s="524">
        <v>0</v>
      </c>
      <c r="Q11" s="524">
        <v>0</v>
      </c>
      <c r="R11" s="524">
        <v>0</v>
      </c>
      <c r="S11" s="524"/>
      <c r="T11" s="524">
        <f>N11+O11+P11+Q11+R11+S11</f>
        <v>143.3816875</v>
      </c>
      <c r="U11" s="524">
        <f>M11-T11</f>
        <v>2943.9183125</v>
      </c>
      <c r="V11" s="524">
        <v>0</v>
      </c>
      <c r="W11" s="526">
        <f>U11-V11</f>
        <v>2943.9183125</v>
      </c>
      <c r="X11" s="528"/>
    </row>
    <row r="12" spans="1:24" ht="65.25" customHeight="1" x14ac:dyDescent="0.5">
      <c r="A12" s="315" t="s">
        <v>577</v>
      </c>
      <c r="B12" s="529"/>
      <c r="C12" s="540"/>
      <c r="D12" s="540"/>
      <c r="E12" s="542"/>
      <c r="F12" s="558"/>
      <c r="G12" s="531"/>
      <c r="H12" s="538"/>
      <c r="I12" s="538"/>
      <c r="J12" s="538"/>
      <c r="K12" s="525"/>
      <c r="L12" s="525"/>
      <c r="M12" s="525"/>
      <c r="N12" s="538"/>
      <c r="O12" s="560"/>
      <c r="P12" s="525"/>
      <c r="Q12" s="525"/>
      <c r="R12" s="525"/>
      <c r="S12" s="525"/>
      <c r="T12" s="525"/>
      <c r="U12" s="525"/>
      <c r="V12" s="525"/>
      <c r="W12" s="527"/>
      <c r="X12" s="561"/>
    </row>
    <row r="13" spans="1:24" ht="65.25" customHeight="1" x14ac:dyDescent="0.5">
      <c r="A13" s="270" t="s">
        <v>575</v>
      </c>
      <c r="B13" s="528"/>
      <c r="C13" s="540"/>
      <c r="D13" s="540"/>
      <c r="E13" s="542">
        <v>274.87</v>
      </c>
      <c r="F13" s="557">
        <v>15</v>
      </c>
      <c r="G13" s="530">
        <f>E13*F13</f>
        <v>4123.05</v>
      </c>
      <c r="H13" s="538">
        <v>0</v>
      </c>
      <c r="I13" s="538">
        <v>0</v>
      </c>
      <c r="J13" s="538">
        <v>0</v>
      </c>
      <c r="K13" s="524">
        <v>0</v>
      </c>
      <c r="L13" s="524">
        <v>0</v>
      </c>
      <c r="M13" s="524">
        <f>G13+H13+I13+J13+K13+L13</f>
        <v>4123.05</v>
      </c>
      <c r="N13" s="538">
        <v>368.78</v>
      </c>
      <c r="O13" s="559">
        <f>G13*1.1875%</f>
        <v>48.96121875</v>
      </c>
      <c r="P13" s="524">
        <v>0</v>
      </c>
      <c r="Q13" s="524">
        <v>0</v>
      </c>
      <c r="R13" s="524">
        <v>0</v>
      </c>
      <c r="S13" s="524">
        <v>0</v>
      </c>
      <c r="T13" s="524">
        <f>N13+O13+P13+Q13+R13+S13</f>
        <v>417.74121874999997</v>
      </c>
      <c r="U13" s="524">
        <f>M13-T13</f>
        <v>3705.3087812500003</v>
      </c>
      <c r="V13" s="524">
        <v>200.08</v>
      </c>
      <c r="W13" s="526">
        <f>U13-V13</f>
        <v>3505.2287812500003</v>
      </c>
      <c r="X13" s="528"/>
    </row>
    <row r="14" spans="1:24" ht="65.25" customHeight="1" x14ac:dyDescent="0.5">
      <c r="A14" s="315" t="s">
        <v>578</v>
      </c>
      <c r="B14" s="529"/>
      <c r="C14" s="540"/>
      <c r="D14" s="540"/>
      <c r="E14" s="542"/>
      <c r="F14" s="558"/>
      <c r="G14" s="531"/>
      <c r="H14" s="538"/>
      <c r="I14" s="538"/>
      <c r="J14" s="538"/>
      <c r="K14" s="525"/>
      <c r="L14" s="525"/>
      <c r="M14" s="525"/>
      <c r="N14" s="538"/>
      <c r="O14" s="560"/>
      <c r="P14" s="525"/>
      <c r="Q14" s="525"/>
      <c r="R14" s="525"/>
      <c r="S14" s="525"/>
      <c r="T14" s="525"/>
      <c r="U14" s="525"/>
      <c r="V14" s="525"/>
      <c r="W14" s="527"/>
      <c r="X14" s="561"/>
    </row>
    <row r="15" spans="1:24" ht="65.25" customHeight="1" x14ac:dyDescent="0.5">
      <c r="A15" s="270" t="s">
        <v>575</v>
      </c>
      <c r="B15" s="528"/>
      <c r="C15" s="540"/>
      <c r="D15" s="540"/>
      <c r="E15" s="542">
        <v>205.82</v>
      </c>
      <c r="F15" s="557">
        <v>15</v>
      </c>
      <c r="G15" s="530">
        <f>E15*F15</f>
        <v>3087.2999999999997</v>
      </c>
      <c r="H15" s="538">
        <v>0</v>
      </c>
      <c r="I15" s="538">
        <v>0</v>
      </c>
      <c r="J15" s="538">
        <v>0</v>
      </c>
      <c r="K15" s="524">
        <v>0</v>
      </c>
      <c r="L15" s="524">
        <v>0</v>
      </c>
      <c r="M15" s="524">
        <f>G15+H15+I15+J15+K15+L15</f>
        <v>3087.2999999999997</v>
      </c>
      <c r="N15" s="538">
        <v>106.72</v>
      </c>
      <c r="O15" s="559">
        <f>G15*1.1875%</f>
        <v>36.661687499999999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143.3816875</v>
      </c>
      <c r="U15" s="524">
        <f>M15-T15</f>
        <v>2943.9183125</v>
      </c>
      <c r="V15" s="524">
        <v>193.27</v>
      </c>
      <c r="W15" s="526">
        <f>U15-V15</f>
        <v>2750.6483125</v>
      </c>
      <c r="X15" s="528"/>
    </row>
    <row r="16" spans="1:24" ht="65.25" customHeight="1" x14ac:dyDescent="0.5">
      <c r="A16" s="315" t="s">
        <v>579</v>
      </c>
      <c r="B16" s="529"/>
      <c r="C16" s="540"/>
      <c r="D16" s="540"/>
      <c r="E16" s="542"/>
      <c r="F16" s="558"/>
      <c r="G16" s="531"/>
      <c r="H16" s="538"/>
      <c r="I16" s="538"/>
      <c r="J16" s="538"/>
      <c r="K16" s="525"/>
      <c r="L16" s="525"/>
      <c r="M16" s="525"/>
      <c r="N16" s="538"/>
      <c r="O16" s="560"/>
      <c r="P16" s="525"/>
      <c r="Q16" s="525"/>
      <c r="R16" s="525"/>
      <c r="S16" s="525"/>
      <c r="T16" s="525"/>
      <c r="U16" s="525"/>
      <c r="V16" s="525"/>
      <c r="W16" s="527"/>
      <c r="X16" s="561"/>
    </row>
    <row r="17" spans="1:26" ht="65.25" customHeight="1" x14ac:dyDescent="0.5">
      <c r="A17" s="270" t="s">
        <v>575</v>
      </c>
      <c r="B17" s="528"/>
      <c r="C17" s="540"/>
      <c r="D17" s="540"/>
      <c r="E17" s="542">
        <v>205.82</v>
      </c>
      <c r="F17" s="557">
        <v>15</v>
      </c>
      <c r="G17" s="530">
        <f>E17*F17</f>
        <v>3087.2999999999997</v>
      </c>
      <c r="H17" s="538">
        <v>0</v>
      </c>
      <c r="I17" s="538">
        <v>0</v>
      </c>
      <c r="J17" s="538">
        <v>0</v>
      </c>
      <c r="K17" s="524">
        <v>0</v>
      </c>
      <c r="L17" s="524">
        <v>0</v>
      </c>
      <c r="M17" s="524">
        <f>G17+H17+I17+J17+K17+L17</f>
        <v>3087.2999999999997</v>
      </c>
      <c r="N17" s="538">
        <v>106.72</v>
      </c>
      <c r="O17" s="559">
        <f>G17*1.1875%</f>
        <v>36.661687499999999</v>
      </c>
      <c r="P17" s="524">
        <v>0</v>
      </c>
      <c r="Q17" s="524">
        <v>0</v>
      </c>
      <c r="R17" s="524">
        <v>0</v>
      </c>
      <c r="S17" s="524">
        <v>0</v>
      </c>
      <c r="T17" s="524">
        <f>N17+O17+P17+Q17+R17+S17</f>
        <v>143.3816875</v>
      </c>
      <c r="U17" s="524">
        <f>M17-T17</f>
        <v>2943.9183125</v>
      </c>
      <c r="V17" s="524">
        <v>200</v>
      </c>
      <c r="W17" s="526">
        <f>U17-V17</f>
        <v>2743.9183125</v>
      </c>
      <c r="X17" s="528"/>
    </row>
    <row r="18" spans="1:26" ht="65.25" customHeight="1" x14ac:dyDescent="0.5">
      <c r="A18" s="315" t="s">
        <v>580</v>
      </c>
      <c r="B18" s="529"/>
      <c r="C18" s="540"/>
      <c r="D18" s="540"/>
      <c r="E18" s="542"/>
      <c r="F18" s="558"/>
      <c r="G18" s="531"/>
      <c r="H18" s="538"/>
      <c r="I18" s="538"/>
      <c r="J18" s="538"/>
      <c r="K18" s="525"/>
      <c r="L18" s="525"/>
      <c r="M18" s="525"/>
      <c r="N18" s="538"/>
      <c r="O18" s="560"/>
      <c r="P18" s="525"/>
      <c r="Q18" s="525"/>
      <c r="R18" s="525"/>
      <c r="S18" s="525"/>
      <c r="T18" s="525"/>
      <c r="U18" s="525"/>
      <c r="V18" s="525"/>
      <c r="W18" s="527"/>
      <c r="X18" s="561"/>
    </row>
    <row r="19" spans="1:26" ht="65.25" hidden="1" customHeight="1" x14ac:dyDescent="0.5">
      <c r="A19" s="270" t="s">
        <v>575</v>
      </c>
      <c r="B19" s="528"/>
      <c r="C19" s="528"/>
      <c r="D19" s="528"/>
      <c r="E19" s="534"/>
      <c r="F19" s="557"/>
      <c r="G19" s="530">
        <f>E19*F19</f>
        <v>0</v>
      </c>
      <c r="H19" s="524">
        <v>0</v>
      </c>
      <c r="I19" s="553"/>
      <c r="J19" s="553"/>
      <c r="K19" s="553">
        <v>0</v>
      </c>
      <c r="L19" s="553">
        <v>0</v>
      </c>
      <c r="M19" s="524">
        <f>G19+H19+I19+J19+K19+L19</f>
        <v>0</v>
      </c>
      <c r="N19" s="524"/>
      <c r="O19" s="559">
        <f>G19*1.1875%</f>
        <v>0</v>
      </c>
      <c r="P19" s="524"/>
      <c r="Q19" s="524">
        <v>0</v>
      </c>
      <c r="R19" s="524">
        <v>0</v>
      </c>
      <c r="S19" s="524">
        <v>0</v>
      </c>
      <c r="T19" s="524">
        <f>N19+O19+P19+Q19+R19+S19</f>
        <v>0</v>
      </c>
      <c r="U19" s="524">
        <f>M19-T19</f>
        <v>0</v>
      </c>
      <c r="V19" s="524">
        <v>0</v>
      </c>
      <c r="W19" s="526">
        <f>U19-V19</f>
        <v>0</v>
      </c>
      <c r="X19" s="528"/>
    </row>
    <row r="20" spans="1:26" ht="65.25" hidden="1" customHeight="1" x14ac:dyDescent="0.5">
      <c r="A20" s="314"/>
      <c r="B20" s="529"/>
      <c r="C20" s="561"/>
      <c r="D20" s="561"/>
      <c r="E20" s="535"/>
      <c r="F20" s="558"/>
      <c r="G20" s="531"/>
      <c r="H20" s="525"/>
      <c r="I20" s="554"/>
      <c r="J20" s="554"/>
      <c r="K20" s="554"/>
      <c r="L20" s="554"/>
      <c r="M20" s="525"/>
      <c r="N20" s="525"/>
      <c r="O20" s="560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6" ht="65.25" customHeight="1" x14ac:dyDescent="0.5">
      <c r="A21" s="270" t="s">
        <v>76</v>
      </c>
      <c r="B21" s="528"/>
      <c r="C21" s="528"/>
      <c r="D21" s="528"/>
      <c r="E21" s="534">
        <v>199.8</v>
      </c>
      <c r="F21" s="557">
        <v>15</v>
      </c>
      <c r="G21" s="530">
        <f>E21*F21</f>
        <v>2997</v>
      </c>
      <c r="H21" s="524">
        <v>0</v>
      </c>
      <c r="I21" s="553">
        <v>0</v>
      </c>
      <c r="J21" s="553">
        <v>0</v>
      </c>
      <c r="K21" s="553">
        <v>0</v>
      </c>
      <c r="L21" s="553">
        <v>0</v>
      </c>
      <c r="M21" s="524">
        <f>G21+H21+I21+J21+K21+L21</f>
        <v>2997</v>
      </c>
      <c r="N21" s="524">
        <v>76.61</v>
      </c>
      <c r="O21" s="559">
        <f>G21*1.1875%</f>
        <v>35.589374999999997</v>
      </c>
      <c r="P21" s="524">
        <v>0</v>
      </c>
      <c r="Q21" s="524">
        <v>0</v>
      </c>
      <c r="R21" s="524">
        <v>29.97</v>
      </c>
      <c r="S21" s="524">
        <v>0</v>
      </c>
      <c r="T21" s="524">
        <f>N21+O21+P21+Q21+R21+S21</f>
        <v>142.169375</v>
      </c>
      <c r="U21" s="524">
        <f>M21-T21</f>
        <v>2854.8306250000001</v>
      </c>
      <c r="V21" s="524">
        <v>0</v>
      </c>
      <c r="W21" s="526">
        <f>U21-V21</f>
        <v>2854.8306250000001</v>
      </c>
      <c r="X21" s="528" t="s">
        <v>581</v>
      </c>
    </row>
    <row r="22" spans="1:26" ht="65.25" customHeight="1" x14ac:dyDescent="0.5">
      <c r="A22" s="314" t="s">
        <v>582</v>
      </c>
      <c r="B22" s="529"/>
      <c r="C22" s="561"/>
      <c r="D22" s="561"/>
      <c r="E22" s="535"/>
      <c r="F22" s="558"/>
      <c r="G22" s="531"/>
      <c r="H22" s="525"/>
      <c r="I22" s="554"/>
      <c r="J22" s="554"/>
      <c r="K22" s="554"/>
      <c r="L22" s="554"/>
      <c r="M22" s="525"/>
      <c r="N22" s="525"/>
      <c r="O22" s="560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6" ht="65.25" customHeight="1" x14ac:dyDescent="0.5">
      <c r="A23" s="270" t="s">
        <v>575</v>
      </c>
      <c r="B23" s="528"/>
      <c r="C23" s="528"/>
      <c r="D23" s="528"/>
      <c r="E23" s="534">
        <v>205.82</v>
      </c>
      <c r="F23" s="557">
        <v>15</v>
      </c>
      <c r="G23" s="530">
        <f>E23*F23</f>
        <v>3087.2999999999997</v>
      </c>
      <c r="H23" s="524">
        <v>0</v>
      </c>
      <c r="I23" s="553">
        <v>0</v>
      </c>
      <c r="J23" s="553"/>
      <c r="K23" s="553">
        <v>0</v>
      </c>
      <c r="L23" s="553">
        <v>0</v>
      </c>
      <c r="M23" s="524">
        <f>G23+H23+I23+J23+K23+L23</f>
        <v>3087.2999999999997</v>
      </c>
      <c r="N23" s="524">
        <v>106.72</v>
      </c>
      <c r="O23" s="559">
        <f>G23*1.1875%</f>
        <v>36.661687499999999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143.3816875</v>
      </c>
      <c r="U23" s="524">
        <f>M23-T23</f>
        <v>2943.9183125</v>
      </c>
      <c r="V23" s="524">
        <v>0</v>
      </c>
      <c r="W23" s="526">
        <f>U23-V23</f>
        <v>2943.9183125</v>
      </c>
      <c r="X23" s="528"/>
    </row>
    <row r="24" spans="1:26" ht="65.25" customHeight="1" x14ac:dyDescent="0.5">
      <c r="A24" s="269" t="s">
        <v>583</v>
      </c>
      <c r="B24" s="529"/>
      <c r="C24" s="561"/>
      <c r="D24" s="561"/>
      <c r="E24" s="535"/>
      <c r="F24" s="558"/>
      <c r="G24" s="531"/>
      <c r="H24" s="525"/>
      <c r="I24" s="554"/>
      <c r="J24" s="554"/>
      <c r="K24" s="554"/>
      <c r="L24" s="554"/>
      <c r="M24" s="525"/>
      <c r="N24" s="525"/>
      <c r="O24" s="560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6" ht="65.25" customHeight="1" x14ac:dyDescent="0.5">
      <c r="A25" s="270" t="s">
        <v>575</v>
      </c>
      <c r="B25" s="528"/>
      <c r="C25" s="528"/>
      <c r="D25" s="528"/>
      <c r="E25" s="534">
        <v>205.82</v>
      </c>
      <c r="F25" s="557">
        <v>15</v>
      </c>
      <c r="G25" s="530">
        <f>E25*F25</f>
        <v>3087.2999999999997</v>
      </c>
      <c r="H25" s="524">
        <v>0</v>
      </c>
      <c r="I25" s="553">
        <v>0</v>
      </c>
      <c r="J25" s="553"/>
      <c r="K25" s="553">
        <v>0</v>
      </c>
      <c r="L25" s="553">
        <v>0</v>
      </c>
      <c r="M25" s="524">
        <f>G25+H25+I25+J25+K25+L25</f>
        <v>3087.2999999999997</v>
      </c>
      <c r="N25" s="524">
        <v>106.72</v>
      </c>
      <c r="O25" s="559">
        <f>G25*1.1875%</f>
        <v>36.661687499999999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143.3816875</v>
      </c>
      <c r="U25" s="524">
        <f>M25-T25</f>
        <v>2943.9183125</v>
      </c>
      <c r="V25" s="524">
        <v>0</v>
      </c>
      <c r="W25" s="526">
        <f>U25-V25</f>
        <v>2943.9183125</v>
      </c>
      <c r="X25" s="528"/>
    </row>
    <row r="26" spans="1:26" ht="65.25" customHeight="1" x14ac:dyDescent="0.5">
      <c r="A26" s="314" t="s">
        <v>584</v>
      </c>
      <c r="B26" s="529"/>
      <c r="C26" s="529"/>
      <c r="D26" s="529"/>
      <c r="E26" s="535"/>
      <c r="F26" s="558"/>
      <c r="G26" s="531"/>
      <c r="H26" s="525"/>
      <c r="I26" s="554"/>
      <c r="J26" s="554"/>
      <c r="K26" s="554"/>
      <c r="L26" s="554"/>
      <c r="M26" s="525"/>
      <c r="N26" s="525"/>
      <c r="O26" s="560"/>
      <c r="P26" s="525"/>
      <c r="Q26" s="525"/>
      <c r="R26" s="525"/>
      <c r="S26" s="525"/>
      <c r="T26" s="525"/>
      <c r="U26" s="525"/>
      <c r="V26" s="525"/>
      <c r="W26" s="527"/>
      <c r="X26" s="529"/>
    </row>
    <row r="27" spans="1:26" ht="65.25" customHeight="1" x14ac:dyDescent="0.5">
      <c r="A27" s="270" t="s">
        <v>575</v>
      </c>
      <c r="B27" s="528"/>
      <c r="C27" s="528"/>
      <c r="D27" s="528"/>
      <c r="E27" s="534">
        <v>205.82</v>
      </c>
      <c r="F27" s="557">
        <v>15</v>
      </c>
      <c r="G27" s="530">
        <f>E27*F27</f>
        <v>3087.2999999999997</v>
      </c>
      <c r="H27" s="524">
        <v>0</v>
      </c>
      <c r="I27" s="553">
        <v>0</v>
      </c>
      <c r="J27" s="553"/>
      <c r="K27" s="553">
        <v>0</v>
      </c>
      <c r="L27" s="553">
        <v>0</v>
      </c>
      <c r="M27" s="524">
        <f>G27+H27+I27+J27+K27+L27</f>
        <v>3087.2999999999997</v>
      </c>
      <c r="N27" s="524">
        <v>106.72</v>
      </c>
      <c r="O27" s="559">
        <f>G27*1.1875%</f>
        <v>36.661687499999999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143.3816875</v>
      </c>
      <c r="U27" s="524">
        <f>M27-T27</f>
        <v>2943.9183125</v>
      </c>
      <c r="V27" s="524">
        <v>200.01</v>
      </c>
      <c r="W27" s="526">
        <f>U27-V27</f>
        <v>2743.9083124999997</v>
      </c>
      <c r="X27" s="528"/>
    </row>
    <row r="28" spans="1:26" ht="65.25" customHeight="1" x14ac:dyDescent="0.5">
      <c r="A28" s="314" t="s">
        <v>585</v>
      </c>
      <c r="B28" s="529"/>
      <c r="C28" s="529"/>
      <c r="D28" s="529"/>
      <c r="E28" s="535"/>
      <c r="F28" s="558"/>
      <c r="G28" s="531"/>
      <c r="H28" s="525"/>
      <c r="I28" s="554"/>
      <c r="J28" s="554"/>
      <c r="K28" s="554"/>
      <c r="L28" s="554"/>
      <c r="M28" s="525"/>
      <c r="N28" s="525"/>
      <c r="O28" s="560"/>
      <c r="P28" s="525"/>
      <c r="Q28" s="525"/>
      <c r="R28" s="525"/>
      <c r="S28" s="525"/>
      <c r="T28" s="525"/>
      <c r="U28" s="525"/>
      <c r="V28" s="525"/>
      <c r="W28" s="527"/>
      <c r="X28" s="529"/>
    </row>
    <row r="29" spans="1:26" ht="65.25" hidden="1" customHeight="1" x14ac:dyDescent="0.5">
      <c r="A29" s="270"/>
      <c r="B29" s="528"/>
      <c r="C29" s="528"/>
      <c r="D29" s="528"/>
      <c r="E29" s="555">
        <v>0</v>
      </c>
      <c r="F29" s="557">
        <v>0</v>
      </c>
      <c r="G29" s="530">
        <f>E29*F29</f>
        <v>0</v>
      </c>
      <c r="H29" s="524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>
        <v>0</v>
      </c>
      <c r="W29" s="539">
        <f>U29-V29</f>
        <v>0</v>
      </c>
      <c r="X29" s="528"/>
    </row>
    <row r="30" spans="1:26" ht="65.25" hidden="1" customHeight="1" x14ac:dyDescent="0.45">
      <c r="A30" s="316"/>
      <c r="B30" s="529"/>
      <c r="C30" s="529"/>
      <c r="D30" s="529"/>
      <c r="E30" s="556"/>
      <c r="F30" s="558"/>
      <c r="G30" s="531"/>
      <c r="H30" s="525"/>
      <c r="I30" s="554"/>
      <c r="J30" s="554"/>
      <c r="K30" s="554"/>
      <c r="L30" s="554"/>
      <c r="M30" s="538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6" s="287" customFormat="1" ht="65.25" customHeight="1" x14ac:dyDescent="0.5">
      <c r="A31" s="317" t="s">
        <v>586</v>
      </c>
      <c r="B31" s="318"/>
      <c r="C31" s="318"/>
      <c r="D31" s="318"/>
      <c r="E31" s="319"/>
      <c r="F31" s="320"/>
      <c r="G31" s="321">
        <f t="shared" ref="G31:W31" si="0">SUM(G5:G30)</f>
        <v>35683.049999999996</v>
      </c>
      <c r="H31" s="321">
        <f t="shared" si="0"/>
        <v>0</v>
      </c>
      <c r="I31" s="321">
        <f t="shared" si="0"/>
        <v>0</v>
      </c>
      <c r="J31" s="321">
        <f t="shared" si="0"/>
        <v>0</v>
      </c>
      <c r="K31" s="321">
        <f t="shared" si="0"/>
        <v>0</v>
      </c>
      <c r="L31" s="321">
        <f t="shared" si="0"/>
        <v>0</v>
      </c>
      <c r="M31" s="321">
        <f t="shared" si="0"/>
        <v>35683.049999999996</v>
      </c>
      <c r="N31" s="321">
        <f t="shared" si="0"/>
        <v>2139.75</v>
      </c>
      <c r="O31" s="321">
        <f t="shared" si="0"/>
        <v>423.73621874999992</v>
      </c>
      <c r="P31" s="321">
        <f t="shared" si="0"/>
        <v>0</v>
      </c>
      <c r="Q31" s="321">
        <f t="shared" si="0"/>
        <v>0</v>
      </c>
      <c r="R31" s="321">
        <f t="shared" si="0"/>
        <v>29.97</v>
      </c>
      <c r="S31" s="321">
        <f t="shared" si="0"/>
        <v>0</v>
      </c>
      <c r="T31" s="321">
        <f t="shared" si="0"/>
        <v>2593.4562187500005</v>
      </c>
      <c r="U31" s="321">
        <f t="shared" si="0"/>
        <v>33089.593781249998</v>
      </c>
      <c r="V31" s="321">
        <f t="shared" si="0"/>
        <v>793.36</v>
      </c>
      <c r="W31" s="321">
        <f t="shared" si="0"/>
        <v>32296.233781250001</v>
      </c>
      <c r="X31" s="318" t="s">
        <v>587</v>
      </c>
    </row>
    <row r="32" spans="1:26" ht="65.25" customHeight="1" x14ac:dyDescent="0.4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 t="s">
        <v>179</v>
      </c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322"/>
      <c r="Z32" s="322"/>
    </row>
    <row r="33" spans="1:26" ht="65.25" customHeight="1" x14ac:dyDescent="0.4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322"/>
      <c r="Z33" s="322"/>
    </row>
    <row r="34" spans="1:26" ht="65.25" customHeight="1" x14ac:dyDescent="0.4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322"/>
      <c r="Z34" s="322"/>
    </row>
    <row r="35" spans="1:26" ht="65.25" customHeight="1" x14ac:dyDescent="0.45">
      <c r="A35" s="275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322"/>
      <c r="Z35" s="322"/>
    </row>
    <row r="36" spans="1:26" ht="65.25" customHeight="1" x14ac:dyDescent="0.4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</row>
    <row r="37" spans="1:26" s="275" customFormat="1" ht="65.25" customHeight="1" x14ac:dyDescent="0.45"/>
    <row r="38" spans="1:26" s="275" customFormat="1" ht="65.25" customHeight="1" x14ac:dyDescent="0.45"/>
    <row r="39" spans="1:26" s="275" customFormat="1" ht="65.25" customHeight="1" x14ac:dyDescent="0.45"/>
    <row r="40" spans="1:26" s="275" customFormat="1" ht="65.25" customHeight="1" x14ac:dyDescent="0.45"/>
    <row r="41" spans="1:26" s="275" customFormat="1" ht="65.25" customHeight="1" x14ac:dyDescent="0.45"/>
    <row r="42" spans="1:26" s="275" customFormat="1" ht="65.25" customHeight="1" x14ac:dyDescent="0.45"/>
    <row r="43" spans="1:26" s="275" customFormat="1" ht="65.25" customHeight="1" x14ac:dyDescent="0.45"/>
    <row r="44" spans="1:26" s="275" customFormat="1" ht="65.25" customHeight="1" x14ac:dyDescent="0.45"/>
    <row r="45" spans="1:26" s="275" customFormat="1" ht="65.25" customHeight="1" x14ac:dyDescent="0.45"/>
    <row r="46" spans="1:26" s="275" customFormat="1" ht="65.25" customHeight="1" x14ac:dyDescent="0.45"/>
    <row r="47" spans="1:26" s="275" customFormat="1" ht="65.25" customHeight="1" x14ac:dyDescent="0.45"/>
    <row r="48" spans="1:26" s="275" customFormat="1" ht="65.25" customHeight="1" x14ac:dyDescent="0.45"/>
    <row r="49" s="275" customFormat="1" ht="65.25" customHeight="1" x14ac:dyDescent="0.45"/>
    <row r="50" s="275" customFormat="1" ht="65.25" customHeight="1" x14ac:dyDescent="0.45"/>
    <row r="51" s="275" customFormat="1" ht="65.25" customHeight="1" x14ac:dyDescent="0.45"/>
    <row r="52" s="275" customFormat="1" ht="65.25" customHeight="1" x14ac:dyDescent="0.45"/>
    <row r="53" s="275" customFormat="1" ht="65.25" customHeight="1" x14ac:dyDescent="0.45"/>
    <row r="54" s="275" customFormat="1" ht="65.25" customHeight="1" x14ac:dyDescent="0.45"/>
    <row r="55" s="275" customFormat="1" ht="65.25" customHeight="1" x14ac:dyDescent="0.45"/>
    <row r="56" s="275" customFormat="1" ht="65.25" customHeight="1" x14ac:dyDescent="0.45"/>
    <row r="57" s="275" customFormat="1" ht="65.25" customHeight="1" x14ac:dyDescent="0.45"/>
    <row r="58" s="275" customFormat="1" ht="65.25" customHeight="1" x14ac:dyDescent="0.45"/>
    <row r="59" s="275" customFormat="1" ht="65.25" customHeight="1" x14ac:dyDescent="0.45"/>
    <row r="60" s="275" customFormat="1" ht="65.25" customHeight="1" x14ac:dyDescent="0.45"/>
    <row r="61" s="275" customFormat="1" ht="65.25" customHeight="1" x14ac:dyDescent="0.45"/>
    <row r="62" s="275" customFormat="1" ht="65.25" customHeight="1" x14ac:dyDescent="0.45"/>
    <row r="63" s="275" customFormat="1" ht="65.25" customHeight="1" x14ac:dyDescent="0.45"/>
    <row r="64" s="275" customFormat="1" ht="65.25" customHeight="1" x14ac:dyDescent="0.45"/>
    <row r="65" s="275" customFormat="1" ht="65.25" customHeight="1" x14ac:dyDescent="0.45"/>
    <row r="66" s="275" customFormat="1" ht="65.25" customHeight="1" x14ac:dyDescent="0.45"/>
    <row r="67" s="275" customFormat="1" ht="65.25" customHeight="1" x14ac:dyDescent="0.45"/>
    <row r="68" s="275" customFormat="1" ht="65.25" customHeight="1" x14ac:dyDescent="0.45"/>
    <row r="69" s="275" customFormat="1" ht="65.25" customHeight="1" x14ac:dyDescent="0.45"/>
    <row r="70" s="275" customFormat="1" ht="65.25" customHeight="1" x14ac:dyDescent="0.45"/>
    <row r="71" s="275" customFormat="1" ht="65.25" customHeight="1" x14ac:dyDescent="0.45"/>
    <row r="72" s="275" customFormat="1" ht="65.25" customHeight="1" x14ac:dyDescent="0.45"/>
    <row r="73" s="275" customFormat="1" ht="65.25" customHeight="1" x14ac:dyDescent="0.45"/>
    <row r="74" s="275" customFormat="1" ht="65.25" customHeight="1" x14ac:dyDescent="0.45"/>
    <row r="75" s="275" customFormat="1" ht="65.25" customHeight="1" x14ac:dyDescent="0.45"/>
    <row r="76" s="275" customFormat="1" ht="65.25" customHeight="1" x14ac:dyDescent="0.45"/>
    <row r="77" s="275" customFormat="1" ht="65.25" customHeight="1" x14ac:dyDescent="0.45"/>
    <row r="78" s="275" customFormat="1" ht="65.25" customHeight="1" x14ac:dyDescent="0.45"/>
    <row r="79" s="275" customFormat="1" ht="65.25" customHeight="1" x14ac:dyDescent="0.45"/>
    <row r="80" s="275" customFormat="1" ht="65.25" customHeight="1" x14ac:dyDescent="0.45"/>
    <row r="81" s="275" customFormat="1" ht="65.25" customHeight="1" x14ac:dyDescent="0.45"/>
    <row r="82" s="275" customFormat="1" ht="65.25" customHeight="1" x14ac:dyDescent="0.45"/>
    <row r="83" s="275" customFormat="1" ht="65.25" customHeight="1" x14ac:dyDescent="0.45"/>
    <row r="84" s="275" customFormat="1" ht="65.25" customHeight="1" x14ac:dyDescent="0.45"/>
    <row r="85" s="275" customFormat="1" ht="65.25" customHeight="1" x14ac:dyDescent="0.45"/>
    <row r="86" s="275" customFormat="1" ht="65.25" customHeight="1" x14ac:dyDescent="0.45"/>
    <row r="87" s="275" customFormat="1" ht="65.25" customHeight="1" x14ac:dyDescent="0.45"/>
    <row r="88" s="275" customFormat="1" ht="65.25" customHeight="1" x14ac:dyDescent="0.45"/>
    <row r="89" s="275" customFormat="1" ht="65.25" customHeight="1" x14ac:dyDescent="0.45"/>
    <row r="90" s="275" customFormat="1" ht="65.25" customHeight="1" x14ac:dyDescent="0.45"/>
    <row r="91" s="275" customFormat="1" ht="65.25" customHeight="1" x14ac:dyDescent="0.45"/>
    <row r="92" s="275" customFormat="1" ht="65.25" customHeight="1" x14ac:dyDescent="0.45"/>
    <row r="93" s="275" customFormat="1" ht="65.25" customHeight="1" x14ac:dyDescent="0.45"/>
    <row r="94" s="275" customFormat="1" ht="65.25" customHeight="1" x14ac:dyDescent="0.45"/>
    <row r="95" s="275" customFormat="1" ht="65.25" customHeight="1" x14ac:dyDescent="0.45"/>
    <row r="96" s="275" customFormat="1" ht="65.25" customHeight="1" x14ac:dyDescent="0.45"/>
    <row r="97" s="275" customFormat="1" ht="65.25" customHeight="1" x14ac:dyDescent="0.45"/>
    <row r="98" s="275" customFormat="1" ht="65.25" customHeight="1" x14ac:dyDescent="0.45"/>
    <row r="99" s="275" customFormat="1" ht="65.25" customHeight="1" x14ac:dyDescent="0.45"/>
    <row r="100" s="275" customFormat="1" ht="65.25" customHeight="1" x14ac:dyDescent="0.45"/>
    <row r="101" s="275" customFormat="1" ht="65.25" customHeight="1" x14ac:dyDescent="0.45"/>
    <row r="102" s="275" customFormat="1" ht="65.25" customHeight="1" x14ac:dyDescent="0.45"/>
    <row r="103" s="275" customFormat="1" ht="65.25" customHeight="1" x14ac:dyDescent="0.45"/>
    <row r="104" s="275" customFormat="1" ht="65.25" customHeight="1" x14ac:dyDescent="0.45"/>
    <row r="105" s="275" customFormat="1" ht="65.25" customHeight="1" x14ac:dyDescent="0.45"/>
    <row r="106" s="275" customFormat="1" ht="65.25" customHeight="1" x14ac:dyDescent="0.45"/>
    <row r="107" s="275" customFormat="1" ht="65.25" customHeight="1" x14ac:dyDescent="0.45"/>
    <row r="108" s="275" customFormat="1" ht="65.25" customHeight="1" x14ac:dyDescent="0.45"/>
    <row r="109" s="275" customFormat="1" ht="65.25" customHeight="1" x14ac:dyDescent="0.45"/>
    <row r="110" s="275" customFormat="1" ht="65.25" customHeight="1" x14ac:dyDescent="0.45"/>
    <row r="111" s="275" customFormat="1" ht="65.25" customHeight="1" x14ac:dyDescent="0.45"/>
    <row r="112" s="275" customFormat="1" ht="65.25" customHeight="1" x14ac:dyDescent="0.45"/>
    <row r="113" s="275" customFormat="1" ht="65.25" customHeight="1" x14ac:dyDescent="0.45"/>
    <row r="114" s="275" customFormat="1" ht="65.25" customHeight="1" x14ac:dyDescent="0.45"/>
    <row r="115" s="275" customFormat="1" ht="65.25" customHeight="1" x14ac:dyDescent="0.45"/>
    <row r="116" s="275" customFormat="1" ht="65.25" customHeight="1" x14ac:dyDescent="0.45"/>
    <row r="117" s="275" customFormat="1" ht="65.25" customHeight="1" x14ac:dyDescent="0.45"/>
    <row r="118" s="275" customFormat="1" ht="65.25" customHeight="1" x14ac:dyDescent="0.45"/>
    <row r="119" s="275" customFormat="1" ht="65.25" customHeight="1" x14ac:dyDescent="0.45"/>
    <row r="120" s="275" customFormat="1" ht="65.25" customHeight="1" x14ac:dyDescent="0.45"/>
    <row r="121" s="275" customFormat="1" ht="65.25" customHeight="1" x14ac:dyDescent="0.45"/>
    <row r="122" s="275" customFormat="1" ht="65.25" customHeight="1" x14ac:dyDescent="0.45"/>
    <row r="123" s="275" customFormat="1" ht="65.25" customHeight="1" x14ac:dyDescent="0.45"/>
    <row r="124" s="275" customFormat="1" ht="65.25" customHeight="1" x14ac:dyDescent="0.45"/>
    <row r="125" s="275" customFormat="1" ht="65.25" customHeight="1" x14ac:dyDescent="0.45"/>
    <row r="126" s="275" customFormat="1" ht="65.25" customHeight="1" x14ac:dyDescent="0.45"/>
    <row r="127" s="275" customFormat="1" ht="65.25" customHeight="1" x14ac:dyDescent="0.45"/>
    <row r="128" s="275" customFormat="1" ht="65.25" customHeight="1" x14ac:dyDescent="0.45"/>
    <row r="129" s="275" customFormat="1" ht="65.25" customHeight="1" x14ac:dyDescent="0.45"/>
    <row r="130" s="275" customFormat="1" ht="65.25" customHeight="1" x14ac:dyDescent="0.45"/>
    <row r="131" s="275" customFormat="1" ht="65.25" customHeight="1" x14ac:dyDescent="0.45"/>
    <row r="132" s="275" customFormat="1" ht="65.25" customHeight="1" x14ac:dyDescent="0.45"/>
    <row r="133" s="275" customFormat="1" ht="65.25" customHeight="1" x14ac:dyDescent="0.45"/>
    <row r="134" s="275" customFormat="1" ht="65.25" customHeight="1" x14ac:dyDescent="0.45"/>
    <row r="135" s="275" customFormat="1" ht="65.25" customHeight="1" x14ac:dyDescent="0.45"/>
    <row r="136" s="275" customFormat="1" ht="65.25" customHeight="1" x14ac:dyDescent="0.45"/>
    <row r="137" s="275" customFormat="1" ht="65.25" customHeight="1" x14ac:dyDescent="0.45"/>
    <row r="138" s="275" customFormat="1" ht="65.25" customHeight="1" x14ac:dyDescent="0.45"/>
    <row r="139" s="275" customFormat="1" ht="65.25" customHeight="1" x14ac:dyDescent="0.45"/>
    <row r="140" s="275" customFormat="1" ht="65.25" customHeight="1" x14ac:dyDescent="0.45"/>
    <row r="141" s="275" customFormat="1" ht="65.25" customHeight="1" x14ac:dyDescent="0.45"/>
    <row r="142" s="275" customFormat="1" ht="65.25" customHeight="1" x14ac:dyDescent="0.45"/>
    <row r="143" s="275" customFormat="1" ht="65.25" customHeight="1" x14ac:dyDescent="0.45"/>
    <row r="144" s="275" customFormat="1" ht="65.25" customHeight="1" x14ac:dyDescent="0.45"/>
    <row r="145" s="275" customFormat="1" ht="65.25" customHeight="1" x14ac:dyDescent="0.45"/>
    <row r="146" s="275" customFormat="1" ht="65.25" customHeight="1" x14ac:dyDescent="0.45"/>
    <row r="147" s="275" customFormat="1" ht="65.25" customHeight="1" x14ac:dyDescent="0.45"/>
    <row r="148" s="275" customFormat="1" ht="65.25" customHeight="1" x14ac:dyDescent="0.45"/>
    <row r="149" s="275" customFormat="1" ht="65.25" customHeight="1" x14ac:dyDescent="0.45"/>
    <row r="150" s="275" customFormat="1" ht="65.25" customHeight="1" x14ac:dyDescent="0.45"/>
    <row r="151" s="275" customFormat="1" ht="65.25" customHeight="1" x14ac:dyDescent="0.45"/>
    <row r="152" s="275" customFormat="1" ht="65.25" customHeight="1" x14ac:dyDescent="0.45"/>
    <row r="153" s="275" customFormat="1" ht="65.25" customHeight="1" x14ac:dyDescent="0.45"/>
    <row r="154" s="275" customFormat="1" ht="65.25" customHeight="1" x14ac:dyDescent="0.45"/>
    <row r="155" s="275" customFormat="1" ht="65.25" customHeight="1" x14ac:dyDescent="0.45"/>
    <row r="156" s="275" customFormat="1" ht="65.25" customHeight="1" x14ac:dyDescent="0.45"/>
    <row r="157" s="275" customFormat="1" ht="65.25" customHeight="1" x14ac:dyDescent="0.45"/>
    <row r="158" s="275" customFormat="1" ht="65.25" customHeight="1" x14ac:dyDescent="0.45"/>
    <row r="159" s="275" customFormat="1" ht="65.25" customHeight="1" x14ac:dyDescent="0.45"/>
    <row r="160" s="275" customFormat="1" ht="65.25" customHeight="1" x14ac:dyDescent="0.45"/>
    <row r="161" s="275" customFormat="1" ht="65.25" customHeight="1" x14ac:dyDescent="0.45"/>
    <row r="162" s="275" customFormat="1" ht="65.25" customHeight="1" x14ac:dyDescent="0.45"/>
    <row r="163" s="275" customFormat="1" ht="65.25" customHeight="1" x14ac:dyDescent="0.45"/>
    <row r="164" s="275" customFormat="1" ht="65.25" customHeight="1" x14ac:dyDescent="0.45"/>
    <row r="165" s="275" customFormat="1" ht="65.25" customHeight="1" x14ac:dyDescent="0.45"/>
    <row r="166" s="275" customFormat="1" ht="65.25" customHeight="1" x14ac:dyDescent="0.45"/>
    <row r="167" s="275" customFormat="1" ht="65.25" customHeight="1" x14ac:dyDescent="0.45"/>
    <row r="168" s="275" customFormat="1" ht="65.25" customHeight="1" x14ac:dyDescent="0.45"/>
    <row r="169" s="275" customFormat="1" ht="65.25" customHeight="1" x14ac:dyDescent="0.45"/>
    <row r="170" s="275" customFormat="1" ht="65.25" customHeight="1" x14ac:dyDescent="0.45"/>
    <row r="171" s="275" customFormat="1" ht="65.25" customHeight="1" x14ac:dyDescent="0.45"/>
    <row r="172" s="275" customFormat="1" ht="65.25" customHeight="1" x14ac:dyDescent="0.45"/>
    <row r="173" s="275" customFormat="1" ht="65.25" customHeight="1" x14ac:dyDescent="0.45"/>
    <row r="174" s="275" customFormat="1" ht="65.25" customHeight="1" x14ac:dyDescent="0.45"/>
    <row r="175" s="275" customFormat="1" ht="65.25" customHeight="1" x14ac:dyDescent="0.45"/>
    <row r="176" s="275" customFormat="1" ht="65.25" customHeight="1" x14ac:dyDescent="0.45"/>
    <row r="177" s="275" customFormat="1" ht="65.25" customHeight="1" x14ac:dyDescent="0.45"/>
    <row r="178" s="275" customFormat="1" ht="65.25" customHeight="1" x14ac:dyDescent="0.45"/>
    <row r="179" s="275" customFormat="1" ht="65.25" customHeight="1" x14ac:dyDescent="0.45"/>
    <row r="180" s="275" customFormat="1" ht="65.25" customHeight="1" x14ac:dyDescent="0.45"/>
    <row r="181" s="275" customFormat="1" ht="65.25" customHeight="1" x14ac:dyDescent="0.45"/>
    <row r="182" s="275" customFormat="1" ht="65.25" customHeight="1" x14ac:dyDescent="0.45"/>
    <row r="183" s="275" customFormat="1" ht="65.25" customHeight="1" x14ac:dyDescent="0.45"/>
    <row r="184" s="275" customFormat="1" ht="65.25" customHeight="1" x14ac:dyDescent="0.45"/>
    <row r="185" s="275" customFormat="1" ht="65.25" customHeight="1" x14ac:dyDescent="0.45"/>
    <row r="186" s="275" customFormat="1" ht="65.25" customHeight="1" x14ac:dyDescent="0.45"/>
    <row r="187" s="275" customFormat="1" ht="65.25" customHeight="1" x14ac:dyDescent="0.45"/>
    <row r="188" s="275" customFormat="1" ht="65.25" customHeight="1" x14ac:dyDescent="0.45"/>
    <row r="189" s="275" customFormat="1" ht="65.25" customHeight="1" x14ac:dyDescent="0.45"/>
    <row r="190" s="275" customFormat="1" ht="65.25" customHeight="1" x14ac:dyDescent="0.45"/>
    <row r="191" s="275" customFormat="1" ht="65.25" customHeight="1" x14ac:dyDescent="0.45"/>
    <row r="192" s="275" customFormat="1" ht="65.25" customHeight="1" x14ac:dyDescent="0.45"/>
    <row r="193" s="275" customFormat="1" ht="65.25" customHeight="1" x14ac:dyDescent="0.45"/>
    <row r="194" s="275" customFormat="1" ht="65.25" customHeight="1" x14ac:dyDescent="0.45"/>
    <row r="195" s="275" customFormat="1" ht="65.25" customHeight="1" x14ac:dyDescent="0.45"/>
    <row r="196" s="275" customFormat="1" ht="65.25" customHeight="1" x14ac:dyDescent="0.45"/>
    <row r="197" s="275" customFormat="1" ht="65.25" customHeight="1" x14ac:dyDescent="0.45"/>
    <row r="198" s="275" customFormat="1" ht="65.25" customHeight="1" x14ac:dyDescent="0.45"/>
    <row r="199" s="275" customFormat="1" ht="65.25" customHeight="1" x14ac:dyDescent="0.45"/>
    <row r="200" s="275" customFormat="1" ht="65.25" customHeight="1" x14ac:dyDescent="0.45"/>
    <row r="201" s="275" customFormat="1" ht="65.25" customHeight="1" x14ac:dyDescent="0.45"/>
    <row r="202" s="275" customFormat="1" ht="65.25" customHeight="1" x14ac:dyDescent="0.45"/>
    <row r="203" s="275" customFormat="1" ht="65.25" customHeight="1" x14ac:dyDescent="0.45"/>
    <row r="204" s="275" customFormat="1" ht="65.25" customHeight="1" x14ac:dyDescent="0.45"/>
    <row r="205" s="275" customFormat="1" ht="65.25" customHeight="1" x14ac:dyDescent="0.45"/>
    <row r="206" s="275" customFormat="1" ht="65.25" customHeight="1" x14ac:dyDescent="0.45"/>
    <row r="207" s="275" customFormat="1" ht="65.25" customHeight="1" x14ac:dyDescent="0.45"/>
    <row r="208" s="275" customFormat="1" ht="65.25" customHeight="1" x14ac:dyDescent="0.45"/>
    <row r="209" s="275" customFormat="1" ht="65.25" customHeight="1" x14ac:dyDescent="0.45"/>
    <row r="210" s="275" customFormat="1" ht="65.25" customHeight="1" x14ac:dyDescent="0.45"/>
    <row r="211" s="275" customFormat="1" ht="65.25" customHeight="1" x14ac:dyDescent="0.45"/>
    <row r="212" s="275" customFormat="1" ht="65.25" customHeight="1" x14ac:dyDescent="0.45"/>
    <row r="213" s="275" customFormat="1" ht="65.25" customHeight="1" x14ac:dyDescent="0.45"/>
    <row r="214" s="275" customFormat="1" ht="65.25" customHeight="1" x14ac:dyDescent="0.45"/>
    <row r="215" s="275" customFormat="1" ht="65.25" customHeight="1" x14ac:dyDescent="0.45"/>
    <row r="216" s="275" customFormat="1" ht="65.25" customHeight="1" x14ac:dyDescent="0.45"/>
    <row r="217" s="275" customFormat="1" ht="65.25" customHeight="1" x14ac:dyDescent="0.45"/>
    <row r="218" s="275" customFormat="1" ht="65.25" customHeight="1" x14ac:dyDescent="0.45"/>
    <row r="219" s="275" customFormat="1" ht="65.25" customHeight="1" x14ac:dyDescent="0.45"/>
    <row r="220" s="275" customFormat="1" ht="65.25" customHeight="1" x14ac:dyDescent="0.45"/>
    <row r="221" s="275" customFormat="1" ht="65.25" customHeight="1" x14ac:dyDescent="0.45"/>
    <row r="222" s="275" customFormat="1" ht="65.25" customHeight="1" x14ac:dyDescent="0.45"/>
    <row r="223" s="275" customFormat="1" ht="65.25" customHeight="1" x14ac:dyDescent="0.45"/>
    <row r="224" s="275" customFormat="1" ht="65.25" customHeight="1" x14ac:dyDescent="0.45"/>
    <row r="225" s="275" customFormat="1" ht="65.25" customHeight="1" x14ac:dyDescent="0.45"/>
    <row r="226" s="275" customFormat="1" ht="65.25" customHeight="1" x14ac:dyDescent="0.45"/>
    <row r="227" s="275" customFormat="1" ht="65.25" customHeight="1" x14ac:dyDescent="0.45"/>
    <row r="228" s="275" customFormat="1" ht="65.25" customHeight="1" x14ac:dyDescent="0.45"/>
    <row r="229" s="275" customFormat="1" ht="65.25" customHeight="1" x14ac:dyDescent="0.45"/>
    <row r="230" s="275" customFormat="1" ht="65.25" customHeight="1" x14ac:dyDescent="0.45"/>
    <row r="231" s="275" customFormat="1" ht="65.25" customHeight="1" x14ac:dyDescent="0.45"/>
    <row r="232" s="275" customFormat="1" ht="65.25" customHeight="1" x14ac:dyDescent="0.45"/>
    <row r="233" s="275" customFormat="1" ht="65.25" customHeight="1" x14ac:dyDescent="0.45"/>
    <row r="234" s="275" customFormat="1" ht="65.25" customHeight="1" x14ac:dyDescent="0.45"/>
    <row r="235" s="275" customFormat="1" ht="65.25" customHeight="1" x14ac:dyDescent="0.45"/>
    <row r="236" s="275" customFormat="1" ht="65.25" customHeight="1" x14ac:dyDescent="0.45"/>
    <row r="237" s="275" customFormat="1" ht="65.25" customHeight="1" x14ac:dyDescent="0.45"/>
    <row r="238" s="275" customFormat="1" ht="65.25" customHeight="1" x14ac:dyDescent="0.45"/>
    <row r="239" s="275" customFormat="1" ht="65.25" customHeight="1" x14ac:dyDescent="0.45"/>
    <row r="240" s="275" customFormat="1" ht="65.25" customHeight="1" x14ac:dyDescent="0.45"/>
    <row r="241" s="275" customFormat="1" ht="65.25" customHeight="1" x14ac:dyDescent="0.45"/>
    <row r="242" s="275" customFormat="1" ht="65.25" customHeight="1" x14ac:dyDescent="0.45"/>
    <row r="243" s="275" customFormat="1" ht="65.25" customHeight="1" x14ac:dyDescent="0.45"/>
    <row r="244" s="275" customFormat="1" ht="65.25" customHeight="1" x14ac:dyDescent="0.45"/>
    <row r="245" s="275" customFormat="1" ht="65.25" customHeight="1" x14ac:dyDescent="0.45"/>
    <row r="246" s="275" customFormat="1" ht="65.25" customHeight="1" x14ac:dyDescent="0.45"/>
    <row r="247" s="275" customFormat="1" ht="65.25" customHeight="1" x14ac:dyDescent="0.45"/>
    <row r="248" s="275" customFormat="1" ht="65.25" customHeight="1" x14ac:dyDescent="0.45"/>
    <row r="249" s="275" customFormat="1" ht="65.25" customHeight="1" x14ac:dyDescent="0.45"/>
    <row r="250" s="275" customFormat="1" ht="65.25" customHeight="1" x14ac:dyDescent="0.45"/>
    <row r="251" s="275" customFormat="1" ht="65.25" customHeight="1" x14ac:dyDescent="0.45"/>
    <row r="252" s="275" customFormat="1" ht="65.25" customHeight="1" x14ac:dyDescent="0.45"/>
    <row r="253" s="275" customFormat="1" ht="65.25" customHeight="1" x14ac:dyDescent="0.45"/>
    <row r="254" s="275" customFormat="1" ht="65.25" customHeight="1" x14ac:dyDescent="0.45"/>
    <row r="255" s="275" customFormat="1" ht="65.25" customHeight="1" x14ac:dyDescent="0.45"/>
    <row r="256" s="275" customFormat="1" ht="65.25" customHeight="1" x14ac:dyDescent="0.45"/>
    <row r="257" s="275" customFormat="1" ht="65.25" customHeight="1" x14ac:dyDescent="0.45"/>
    <row r="258" s="275" customFormat="1" ht="65.25" customHeight="1" x14ac:dyDescent="0.45"/>
    <row r="259" s="275" customFormat="1" ht="65.25" customHeight="1" x14ac:dyDescent="0.45"/>
    <row r="260" s="275" customFormat="1" ht="65.25" customHeight="1" x14ac:dyDescent="0.45"/>
    <row r="261" s="275" customFormat="1" ht="65.25" customHeight="1" x14ac:dyDescent="0.45"/>
    <row r="262" s="275" customFormat="1" ht="65.25" customHeight="1" x14ac:dyDescent="0.45"/>
    <row r="263" s="275" customFormat="1" ht="65.25" customHeight="1" x14ac:dyDescent="0.45"/>
    <row r="264" s="275" customFormat="1" ht="65.25" customHeight="1" x14ac:dyDescent="0.45"/>
    <row r="265" s="275" customFormat="1" ht="65.25" customHeight="1" x14ac:dyDescent="0.45"/>
    <row r="266" s="275" customFormat="1" ht="65.25" customHeight="1" x14ac:dyDescent="0.45"/>
    <row r="267" s="275" customFormat="1" ht="65.25" customHeight="1" x14ac:dyDescent="0.45"/>
    <row r="268" s="275" customFormat="1" ht="65.25" customHeight="1" x14ac:dyDescent="0.45"/>
    <row r="269" s="275" customFormat="1" ht="65.25" customHeight="1" x14ac:dyDescent="0.45"/>
    <row r="270" s="275" customFormat="1" ht="65.25" customHeight="1" x14ac:dyDescent="0.45"/>
    <row r="271" s="275" customFormat="1" ht="65.25" customHeight="1" x14ac:dyDescent="0.45"/>
    <row r="272" s="275" customFormat="1" ht="65.25" customHeight="1" x14ac:dyDescent="0.45"/>
    <row r="273" s="275" customFormat="1" ht="65.25" customHeight="1" x14ac:dyDescent="0.45"/>
    <row r="274" s="275" customFormat="1" ht="65.25" customHeight="1" x14ac:dyDescent="0.45"/>
    <row r="275" s="275" customFormat="1" ht="65.25" customHeight="1" x14ac:dyDescent="0.45"/>
    <row r="276" s="275" customFormat="1" ht="65.25" customHeight="1" x14ac:dyDescent="0.45"/>
    <row r="277" s="275" customFormat="1" ht="65.25" customHeight="1" x14ac:dyDescent="0.45"/>
    <row r="278" s="275" customFormat="1" ht="65.25" customHeight="1" x14ac:dyDescent="0.45"/>
    <row r="279" s="275" customFormat="1" ht="65.25" customHeight="1" x14ac:dyDescent="0.45"/>
    <row r="280" s="275" customFormat="1" ht="65.25" customHeight="1" x14ac:dyDescent="0.45"/>
    <row r="281" s="275" customFormat="1" ht="65.25" customHeight="1" x14ac:dyDescent="0.45"/>
    <row r="282" s="275" customFormat="1" ht="65.25" customHeight="1" x14ac:dyDescent="0.45"/>
    <row r="283" s="275" customFormat="1" ht="65.25" customHeight="1" x14ac:dyDescent="0.45"/>
    <row r="284" s="275" customFormat="1" ht="65.25" customHeight="1" x14ac:dyDescent="0.45"/>
    <row r="285" s="275" customFormat="1" ht="65.25" customHeight="1" x14ac:dyDescent="0.45"/>
    <row r="286" s="275" customFormat="1" ht="65.25" customHeight="1" x14ac:dyDescent="0.45"/>
    <row r="287" s="275" customFormat="1" ht="65.25" customHeight="1" x14ac:dyDescent="0.45"/>
    <row r="288" s="275" customFormat="1" ht="65.25" customHeight="1" x14ac:dyDescent="0.45"/>
    <row r="289" s="275" customFormat="1" ht="65.25" customHeight="1" x14ac:dyDescent="0.45"/>
    <row r="290" s="275" customFormat="1" ht="65.25" customHeight="1" x14ac:dyDescent="0.45"/>
    <row r="291" s="275" customFormat="1" ht="65.25" customHeight="1" x14ac:dyDescent="0.45"/>
    <row r="292" s="275" customFormat="1" ht="65.25" customHeight="1" x14ac:dyDescent="0.45"/>
    <row r="293" s="275" customFormat="1" ht="65.25" customHeight="1" x14ac:dyDescent="0.45"/>
    <row r="294" s="275" customFormat="1" ht="65.25" customHeight="1" x14ac:dyDescent="0.45"/>
    <row r="295" s="275" customFormat="1" ht="65.25" customHeight="1" x14ac:dyDescent="0.45"/>
    <row r="296" s="275" customFormat="1" ht="65.25" customHeight="1" x14ac:dyDescent="0.45"/>
    <row r="297" s="275" customFormat="1" ht="65.25" customHeight="1" x14ac:dyDescent="0.45"/>
    <row r="298" s="275" customFormat="1" ht="65.25" customHeight="1" x14ac:dyDescent="0.45"/>
    <row r="299" s="275" customFormat="1" ht="65.25" customHeight="1" x14ac:dyDescent="0.45"/>
    <row r="300" s="275" customFormat="1" ht="65.25" customHeight="1" x14ac:dyDescent="0.45"/>
    <row r="301" s="275" customFormat="1" ht="65.25" customHeight="1" x14ac:dyDescent="0.45"/>
    <row r="302" s="275" customFormat="1" ht="65.25" customHeight="1" x14ac:dyDescent="0.45"/>
    <row r="303" s="275" customFormat="1" ht="65.25" customHeight="1" x14ac:dyDescent="0.45"/>
    <row r="304" s="275" customFormat="1" ht="65.25" customHeight="1" x14ac:dyDescent="0.45"/>
    <row r="305" s="275" customFormat="1" ht="65.25" customHeight="1" x14ac:dyDescent="0.45"/>
    <row r="306" s="275" customFormat="1" ht="65.25" customHeight="1" x14ac:dyDescent="0.45"/>
    <row r="307" s="275" customFormat="1" ht="65.25" customHeight="1" x14ac:dyDescent="0.45"/>
    <row r="308" s="275" customFormat="1" ht="65.25" customHeight="1" x14ac:dyDescent="0.45"/>
    <row r="309" s="275" customFormat="1" ht="65.25" customHeight="1" x14ac:dyDescent="0.45"/>
    <row r="310" s="275" customFormat="1" ht="65.25" customHeight="1" x14ac:dyDescent="0.45"/>
    <row r="311" s="275" customFormat="1" ht="65.25" customHeight="1" x14ac:dyDescent="0.45"/>
    <row r="312" s="275" customFormat="1" ht="65.25" customHeight="1" x14ac:dyDescent="0.45"/>
    <row r="313" s="275" customFormat="1" ht="65.25" customHeight="1" x14ac:dyDescent="0.45"/>
    <row r="314" s="275" customFormat="1" ht="65.25" customHeight="1" x14ac:dyDescent="0.45"/>
    <row r="315" s="275" customFormat="1" ht="65.25" customHeight="1" x14ac:dyDescent="0.45"/>
    <row r="316" s="275" customFormat="1" ht="65.25" customHeight="1" x14ac:dyDescent="0.45"/>
    <row r="317" s="275" customFormat="1" ht="65.25" customHeight="1" x14ac:dyDescent="0.45"/>
    <row r="318" s="275" customFormat="1" ht="65.25" customHeight="1" x14ac:dyDescent="0.45"/>
    <row r="319" s="275" customFormat="1" ht="65.25" customHeight="1" x14ac:dyDescent="0.45"/>
    <row r="320" s="275" customFormat="1" ht="65.25" customHeight="1" x14ac:dyDescent="0.45"/>
    <row r="321" s="275" customFormat="1" ht="65.25" customHeight="1" x14ac:dyDescent="0.45"/>
    <row r="322" s="275" customFormat="1" ht="65.25" customHeight="1" x14ac:dyDescent="0.45"/>
    <row r="323" s="275" customFormat="1" ht="65.25" customHeight="1" x14ac:dyDescent="0.45"/>
    <row r="324" s="275" customFormat="1" ht="65.25" customHeight="1" x14ac:dyDescent="0.45"/>
    <row r="325" s="275" customFormat="1" ht="65.25" customHeight="1" x14ac:dyDescent="0.45"/>
    <row r="326" s="275" customFormat="1" ht="65.25" customHeight="1" x14ac:dyDescent="0.45"/>
    <row r="327" s="275" customFormat="1" ht="65.25" customHeight="1" x14ac:dyDescent="0.45"/>
    <row r="328" s="275" customFormat="1" ht="65.25" customHeight="1" x14ac:dyDescent="0.45"/>
    <row r="329" s="275" customFormat="1" ht="65.25" customHeight="1" x14ac:dyDescent="0.45"/>
    <row r="330" s="275" customFormat="1" ht="65.25" customHeight="1" x14ac:dyDescent="0.45"/>
    <row r="331" s="275" customFormat="1" ht="65.25" customHeight="1" x14ac:dyDescent="0.45"/>
    <row r="332" s="275" customFormat="1" ht="65.25" customHeight="1" x14ac:dyDescent="0.45"/>
    <row r="333" s="275" customFormat="1" ht="65.25" customHeight="1" x14ac:dyDescent="0.45"/>
    <row r="334" s="275" customFormat="1" ht="65.25" customHeight="1" x14ac:dyDescent="0.45"/>
    <row r="335" s="275" customFormat="1" ht="65.25" customHeight="1" x14ac:dyDescent="0.45"/>
    <row r="336" s="275" customFormat="1" ht="65.25" customHeight="1" x14ac:dyDescent="0.45"/>
    <row r="337" s="275" customFormat="1" ht="65.25" customHeight="1" x14ac:dyDescent="0.45"/>
    <row r="338" s="275" customFormat="1" ht="65.25" customHeight="1" x14ac:dyDescent="0.45"/>
    <row r="339" s="275" customFormat="1" ht="65.25" customHeight="1" x14ac:dyDescent="0.45"/>
    <row r="340" s="275" customFormat="1" ht="65.25" customHeight="1" x14ac:dyDescent="0.45"/>
    <row r="341" s="275" customFormat="1" ht="65.25" customHeight="1" x14ac:dyDescent="0.45"/>
    <row r="342" s="275" customFormat="1" ht="65.25" customHeight="1" x14ac:dyDescent="0.45"/>
    <row r="343" s="275" customFormat="1" ht="65.25" customHeight="1" x14ac:dyDescent="0.45"/>
    <row r="344" s="275" customFormat="1" ht="65.25" customHeight="1" x14ac:dyDescent="0.45"/>
    <row r="345" s="275" customFormat="1" ht="65.25" customHeight="1" x14ac:dyDescent="0.45"/>
    <row r="346" s="275" customFormat="1" ht="65.25" customHeight="1" x14ac:dyDescent="0.45"/>
    <row r="347" s="275" customFormat="1" ht="65.25" customHeight="1" x14ac:dyDescent="0.45"/>
    <row r="348" s="275" customFormat="1" ht="65.25" customHeight="1" x14ac:dyDescent="0.45"/>
    <row r="349" s="275" customFormat="1" ht="65.25" customHeight="1" x14ac:dyDescent="0.45"/>
    <row r="350" s="275" customFormat="1" ht="65.25" customHeight="1" x14ac:dyDescent="0.45"/>
    <row r="351" s="275" customFormat="1" ht="65.25" customHeight="1" x14ac:dyDescent="0.45"/>
    <row r="352" s="275" customFormat="1" ht="65.25" customHeight="1" x14ac:dyDescent="0.45"/>
    <row r="353" s="275" customFormat="1" ht="65.25" customHeight="1" x14ac:dyDescent="0.45"/>
    <row r="354" s="275" customFormat="1" ht="65.25" customHeight="1" x14ac:dyDescent="0.45"/>
    <row r="355" s="275" customFormat="1" ht="65.25" customHeight="1" x14ac:dyDescent="0.45"/>
    <row r="356" s="275" customFormat="1" ht="65.25" customHeight="1" x14ac:dyDescent="0.45"/>
    <row r="357" s="275" customFormat="1" ht="65.25" customHeight="1" x14ac:dyDescent="0.45"/>
    <row r="358" s="275" customFormat="1" ht="65.25" customHeight="1" x14ac:dyDescent="0.45"/>
    <row r="359" s="275" customFormat="1" ht="65.25" customHeight="1" x14ac:dyDescent="0.45"/>
    <row r="360" s="275" customFormat="1" ht="65.25" customHeight="1" x14ac:dyDescent="0.45"/>
    <row r="361" s="275" customFormat="1" ht="65.25" customHeight="1" x14ac:dyDescent="0.45"/>
    <row r="362" s="275" customFormat="1" ht="65.25" customHeight="1" x14ac:dyDescent="0.45"/>
    <row r="363" s="275" customFormat="1" ht="65.25" customHeight="1" x14ac:dyDescent="0.45"/>
    <row r="364" s="275" customFormat="1" ht="65.25" customHeight="1" x14ac:dyDescent="0.45"/>
    <row r="365" s="275" customFormat="1" ht="65.25" customHeight="1" x14ac:dyDescent="0.45"/>
    <row r="366" s="275" customFormat="1" ht="65.25" customHeight="1" x14ac:dyDescent="0.45"/>
    <row r="367" s="275" customFormat="1" ht="65.25" customHeight="1" x14ac:dyDescent="0.45"/>
    <row r="368" s="275" customFormat="1" ht="65.25" customHeight="1" x14ac:dyDescent="0.45"/>
    <row r="369" spans="1:24" s="275" customFormat="1" ht="65.25" customHeight="1" x14ac:dyDescent="0.45"/>
    <row r="370" spans="1:24" s="275" customFormat="1" ht="65.25" customHeight="1" x14ac:dyDescent="0.45"/>
    <row r="371" spans="1:24" s="275" customFormat="1" ht="65.25" customHeight="1" x14ac:dyDescent="0.45"/>
    <row r="372" spans="1:24" s="275" customFormat="1" ht="65.25" customHeight="1" x14ac:dyDescent="0.45"/>
    <row r="373" spans="1:24" s="275" customFormat="1" ht="65.25" customHeight="1" x14ac:dyDescent="0.45"/>
    <row r="374" spans="1:24" s="275" customFormat="1" ht="65.25" customHeight="1" x14ac:dyDescent="0.45"/>
    <row r="375" spans="1:24" s="275" customFormat="1" ht="65.25" customHeight="1" x14ac:dyDescent="0.45"/>
    <row r="376" spans="1:24" s="275" customFormat="1" ht="65.25" customHeight="1" x14ac:dyDescent="0.45"/>
    <row r="377" spans="1:24" s="275" customFormat="1" ht="65.25" customHeight="1" x14ac:dyDescent="0.45"/>
    <row r="378" spans="1:24" s="275" customFormat="1" ht="65.25" customHeight="1" x14ac:dyDescent="0.45"/>
    <row r="379" spans="1:24" s="275" customFormat="1" ht="65.25" customHeight="1" x14ac:dyDescent="0.45"/>
    <row r="380" spans="1:24" s="275" customFormat="1" ht="65.25" customHeight="1" x14ac:dyDescent="0.45"/>
    <row r="381" spans="1:24" s="275" customFormat="1" ht="65.25" customHeight="1" x14ac:dyDescent="0.45"/>
    <row r="382" spans="1:24" s="275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5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5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5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5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5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5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5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5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5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5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5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5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5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5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5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5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5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5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5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5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5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5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5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5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5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5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5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5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5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5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5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5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5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5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5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5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5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5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5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5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5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5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5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5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5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5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5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5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5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5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5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5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5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5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5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5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5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5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5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5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5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5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5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5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5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5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5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5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5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5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5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5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5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5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5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5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5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5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5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5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5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5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5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5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5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5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5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5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5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5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5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5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5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5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5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DICIEMBRE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54" sqref="A154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8" style="265" customWidth="1"/>
    <col min="4" max="4" width="11.88671875" style="265" customWidth="1"/>
    <col min="5" max="5" width="18.6640625" style="265" customWidth="1"/>
    <col min="6" max="6" width="18" style="265" customWidth="1"/>
    <col min="7" max="7" width="29.5546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6.8867187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7.664062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8"/>
      <c r="U1" s="288"/>
      <c r="V1" s="289"/>
      <c r="W1" s="290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1" t="s">
        <v>7</v>
      </c>
      <c r="F2" s="292" t="s">
        <v>8</v>
      </c>
      <c r="G2" s="585" t="s">
        <v>9</v>
      </c>
      <c r="H2" s="293" t="s">
        <v>12</v>
      </c>
      <c r="I2" s="293" t="s">
        <v>588</v>
      </c>
      <c r="J2" s="294" t="s">
        <v>11</v>
      </c>
      <c r="K2" s="294" t="s">
        <v>13</v>
      </c>
      <c r="L2" s="294" t="s">
        <v>415</v>
      </c>
      <c r="M2" s="574" t="s">
        <v>15</v>
      </c>
      <c r="N2" s="295" t="s">
        <v>387</v>
      </c>
      <c r="O2" s="565" t="s">
        <v>17</v>
      </c>
      <c r="P2" s="296" t="s">
        <v>18</v>
      </c>
      <c r="Q2" s="297" t="s">
        <v>19</v>
      </c>
      <c r="R2" s="297" t="s">
        <v>20</v>
      </c>
      <c r="S2" s="297" t="s">
        <v>416</v>
      </c>
      <c r="T2" s="567" t="s">
        <v>15</v>
      </c>
      <c r="U2" s="298" t="s">
        <v>15</v>
      </c>
      <c r="V2" s="299" t="s">
        <v>568</v>
      </c>
      <c r="W2" s="300" t="s">
        <v>24</v>
      </c>
      <c r="X2" s="627"/>
    </row>
    <row r="3" spans="1:24" s="252" customFormat="1" ht="83.25" customHeight="1" thickBot="1" x14ac:dyDescent="0.5">
      <c r="A3" s="301" t="s">
        <v>25</v>
      </c>
      <c r="B3" s="576"/>
      <c r="C3" s="584"/>
      <c r="D3" s="584"/>
      <c r="E3" s="302" t="s">
        <v>26</v>
      </c>
      <c r="F3" s="303" t="s">
        <v>417</v>
      </c>
      <c r="G3" s="586"/>
      <c r="H3" s="304" t="s">
        <v>29</v>
      </c>
      <c r="I3" s="304" t="s">
        <v>589</v>
      </c>
      <c r="J3" s="305" t="s">
        <v>28</v>
      </c>
      <c r="K3" s="306" t="s">
        <v>30</v>
      </c>
      <c r="L3" s="305" t="s">
        <v>31</v>
      </c>
      <c r="M3" s="576"/>
      <c r="N3" s="307"/>
      <c r="O3" s="566"/>
      <c r="P3" s="308" t="s">
        <v>12</v>
      </c>
      <c r="Q3" s="309" t="s">
        <v>32</v>
      </c>
      <c r="R3" s="309" t="s">
        <v>33</v>
      </c>
      <c r="S3" s="309" t="s">
        <v>34</v>
      </c>
      <c r="T3" s="568"/>
      <c r="U3" s="310" t="s">
        <v>35</v>
      </c>
      <c r="V3" s="301" t="s">
        <v>590</v>
      </c>
      <c r="W3" s="311" t="s">
        <v>37</v>
      </c>
      <c r="X3" s="627"/>
    </row>
    <row r="4" spans="1:24" s="263" customFormat="1" ht="65.25" customHeight="1" x14ac:dyDescent="0.45">
      <c r="A4" s="312" t="s">
        <v>591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</row>
    <row r="5" spans="1:24" ht="65.25" customHeight="1" x14ac:dyDescent="0.5">
      <c r="A5" s="270" t="s">
        <v>571</v>
      </c>
      <c r="B5" s="528"/>
      <c r="C5" s="589">
        <v>1100</v>
      </c>
      <c r="D5" s="589">
        <v>1000</v>
      </c>
      <c r="E5" s="534">
        <v>525.12</v>
      </c>
      <c r="F5" s="591">
        <v>15</v>
      </c>
      <c r="G5" s="530">
        <f>E5*F5</f>
        <v>7876.8</v>
      </c>
      <c r="H5" s="524">
        <v>0</v>
      </c>
      <c r="I5" s="524">
        <v>0</v>
      </c>
      <c r="J5" s="524">
        <v>0</v>
      </c>
      <c r="K5" s="524">
        <v>0</v>
      </c>
      <c r="L5" s="524">
        <v>0</v>
      </c>
      <c r="M5" s="524">
        <f>G5+H5+I5+J5+K5+L5</f>
        <v>7876.8</v>
      </c>
      <c r="N5" s="526">
        <v>1135.3</v>
      </c>
      <c r="O5" s="524">
        <f>G5*1.1875%</f>
        <v>93.537000000000006</v>
      </c>
      <c r="P5" s="524">
        <v>0</v>
      </c>
      <c r="Q5" s="524">
        <v>0</v>
      </c>
      <c r="R5" s="524">
        <v>0</v>
      </c>
      <c r="S5" s="524">
        <v>0</v>
      </c>
      <c r="T5" s="524">
        <f>N5+O5+P5+Q5+R5+S5</f>
        <v>1228.837</v>
      </c>
      <c r="U5" s="524">
        <f>M5-T5</f>
        <v>6647.9629999999997</v>
      </c>
      <c r="V5" s="524">
        <v>0</v>
      </c>
      <c r="W5" s="526">
        <f>U5-V5</f>
        <v>6647.9629999999997</v>
      </c>
      <c r="X5" s="528"/>
    </row>
    <row r="6" spans="1:24" ht="65.25" customHeight="1" x14ac:dyDescent="0.5">
      <c r="A6" s="269"/>
      <c r="B6" s="529"/>
      <c r="C6" s="590"/>
      <c r="D6" s="590"/>
      <c r="E6" s="535"/>
      <c r="F6" s="592"/>
      <c r="G6" s="531"/>
      <c r="H6" s="525"/>
      <c r="I6" s="525"/>
      <c r="J6" s="525"/>
      <c r="K6" s="525"/>
      <c r="L6" s="525"/>
      <c r="M6" s="525"/>
      <c r="N6" s="527"/>
      <c r="O6" s="525"/>
      <c r="P6" s="525"/>
      <c r="Q6" s="525"/>
      <c r="R6" s="525"/>
      <c r="S6" s="525"/>
      <c r="T6" s="525"/>
      <c r="U6" s="525"/>
      <c r="V6" s="525"/>
      <c r="W6" s="527"/>
      <c r="X6" s="529"/>
    </row>
    <row r="7" spans="1:24" ht="65.25" customHeight="1" x14ac:dyDescent="0.5">
      <c r="A7" s="264" t="s">
        <v>592</v>
      </c>
      <c r="B7" s="528"/>
      <c r="C7" s="589">
        <v>1100</v>
      </c>
      <c r="D7" s="589">
        <v>1000</v>
      </c>
      <c r="E7" s="534">
        <v>445.87</v>
      </c>
      <c r="F7" s="591">
        <v>15</v>
      </c>
      <c r="G7" s="530">
        <f>E7*F7</f>
        <v>6688.05</v>
      </c>
      <c r="H7" s="524">
        <v>0</v>
      </c>
      <c r="I7" s="524">
        <v>0</v>
      </c>
      <c r="J7" s="524">
        <v>0</v>
      </c>
      <c r="K7" s="526">
        <v>0</v>
      </c>
      <c r="L7" s="526">
        <v>0</v>
      </c>
      <c r="M7" s="524">
        <f>G7+H7+I7+J7+K7+L7</f>
        <v>6688.05</v>
      </c>
      <c r="N7" s="524">
        <v>881.38</v>
      </c>
      <c r="O7" s="524">
        <f>G7*1.1875%</f>
        <v>79.420593750000009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960.80059374999996</v>
      </c>
      <c r="U7" s="524">
        <f>M7-T7</f>
        <v>5727.24940625</v>
      </c>
      <c r="V7" s="524">
        <v>102.59</v>
      </c>
      <c r="W7" s="526">
        <f>U7-V7</f>
        <v>5624.6594062499998</v>
      </c>
      <c r="X7" s="528"/>
    </row>
    <row r="8" spans="1:24" ht="65.25" customHeight="1" x14ac:dyDescent="0.5">
      <c r="A8" s="269"/>
      <c r="B8" s="529"/>
      <c r="C8" s="590"/>
      <c r="D8" s="590"/>
      <c r="E8" s="535"/>
      <c r="F8" s="592"/>
      <c r="G8" s="531"/>
      <c r="H8" s="525"/>
      <c r="I8" s="525"/>
      <c r="J8" s="525"/>
      <c r="K8" s="527"/>
      <c r="L8" s="527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7"/>
      <c r="X8" s="529"/>
    </row>
    <row r="9" spans="1:24" ht="65.25" customHeight="1" x14ac:dyDescent="0.5">
      <c r="A9" s="264" t="s">
        <v>592</v>
      </c>
      <c r="B9" s="528"/>
      <c r="C9" s="589">
        <v>1100</v>
      </c>
      <c r="D9" s="589">
        <v>1000</v>
      </c>
      <c r="E9" s="534">
        <v>445.87</v>
      </c>
      <c r="F9" s="591">
        <v>15</v>
      </c>
      <c r="G9" s="530">
        <f>E9*F9</f>
        <v>6688.05</v>
      </c>
      <c r="H9" s="524">
        <v>0</v>
      </c>
      <c r="I9" s="524">
        <v>0</v>
      </c>
      <c r="J9" s="524"/>
      <c r="K9" s="524">
        <v>0</v>
      </c>
      <c r="L9" s="524">
        <v>0</v>
      </c>
      <c r="M9" s="524">
        <f>G9+H9+I9+J9+K9+L9</f>
        <v>6688.05</v>
      </c>
      <c r="N9" s="526">
        <v>881.38</v>
      </c>
      <c r="O9" s="524">
        <f>G9*1.1875%</f>
        <v>79.420593750000009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960.80059374999996</v>
      </c>
      <c r="U9" s="524">
        <f>M9-T9</f>
        <v>5727.24940625</v>
      </c>
      <c r="V9" s="524"/>
      <c r="W9" s="526">
        <f>U9-V9</f>
        <v>5727.24940625</v>
      </c>
      <c r="X9" s="528"/>
    </row>
    <row r="10" spans="1:24" ht="65.25" customHeight="1" x14ac:dyDescent="0.5">
      <c r="A10" s="269"/>
      <c r="B10" s="529"/>
      <c r="C10" s="590"/>
      <c r="D10" s="590"/>
      <c r="E10" s="535"/>
      <c r="F10" s="592"/>
      <c r="G10" s="531"/>
      <c r="H10" s="525"/>
      <c r="I10" s="525"/>
      <c r="J10" s="525"/>
      <c r="K10" s="525"/>
      <c r="L10" s="525"/>
      <c r="M10" s="525"/>
      <c r="N10" s="527"/>
      <c r="O10" s="525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64" t="s">
        <v>593</v>
      </c>
      <c r="B11" s="528"/>
      <c r="C11" s="589">
        <v>1100</v>
      </c>
      <c r="D11" s="589">
        <v>1000</v>
      </c>
      <c r="E11" s="534"/>
      <c r="F11" s="591"/>
      <c r="G11" s="530">
        <f>E11*F11</f>
        <v>0</v>
      </c>
      <c r="H11" s="524"/>
      <c r="I11" s="524">
        <v>0</v>
      </c>
      <c r="J11" s="524">
        <v>0</v>
      </c>
      <c r="K11" s="526">
        <v>0</v>
      </c>
      <c r="L11" s="526">
        <v>0</v>
      </c>
      <c r="M11" s="524">
        <f>G11+H11+I11+J11+K11+L11</f>
        <v>0</v>
      </c>
      <c r="N11" s="524">
        <v>0</v>
      </c>
      <c r="O11" s="524">
        <f>M11*1.1875%</f>
        <v>0</v>
      </c>
      <c r="P11" s="524">
        <v>0</v>
      </c>
      <c r="Q11" s="524">
        <v>0</v>
      </c>
      <c r="R11" s="524">
        <f>G11*1%</f>
        <v>0</v>
      </c>
      <c r="S11" s="524">
        <v>0</v>
      </c>
      <c r="T11" s="524">
        <f>N11+O11+P11+Q11+R11+S11</f>
        <v>0</v>
      </c>
      <c r="U11" s="524">
        <f>M11-T11</f>
        <v>0</v>
      </c>
      <c r="V11" s="524"/>
      <c r="W11" s="526">
        <f>U11-V11</f>
        <v>0</v>
      </c>
      <c r="X11" s="528"/>
    </row>
    <row r="12" spans="1:24" ht="65.25" customHeight="1" x14ac:dyDescent="0.5">
      <c r="A12" s="269"/>
      <c r="B12" s="529"/>
      <c r="C12" s="590"/>
      <c r="D12" s="590"/>
      <c r="E12" s="535"/>
      <c r="F12" s="592"/>
      <c r="G12" s="531"/>
      <c r="H12" s="525"/>
      <c r="I12" s="525"/>
      <c r="J12" s="525"/>
      <c r="K12" s="527"/>
      <c r="L12" s="527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7"/>
      <c r="X12" s="529"/>
    </row>
    <row r="13" spans="1:24" s="267" customFormat="1" ht="65.25" customHeight="1" x14ac:dyDescent="0.5">
      <c r="A13" s="264" t="s">
        <v>594</v>
      </c>
      <c r="B13" s="615"/>
      <c r="C13" s="617">
        <v>1100</v>
      </c>
      <c r="D13" s="617">
        <v>1000</v>
      </c>
      <c r="E13" s="534">
        <v>445.87</v>
      </c>
      <c r="F13" s="593">
        <v>15</v>
      </c>
      <c r="G13" s="534">
        <f>E13*F13</f>
        <v>6688.05</v>
      </c>
      <c r="H13" s="526">
        <v>0</v>
      </c>
      <c r="I13" s="524">
        <v>0</v>
      </c>
      <c r="J13" s="526"/>
      <c r="K13" s="526">
        <v>0</v>
      </c>
      <c r="L13" s="526">
        <v>0</v>
      </c>
      <c r="M13" s="524">
        <f>G13+H13+I13+J13+K13+L13</f>
        <v>6688.05</v>
      </c>
      <c r="N13" s="526">
        <v>881.38</v>
      </c>
      <c r="O13" s="524">
        <f>G13*1.1875%</f>
        <v>79.420593750000009</v>
      </c>
      <c r="P13" s="526">
        <v>0</v>
      </c>
      <c r="Q13" s="526">
        <v>0</v>
      </c>
      <c r="R13" s="526">
        <v>0</v>
      </c>
      <c r="S13" s="526">
        <v>0</v>
      </c>
      <c r="T13" s="524">
        <f>N13+O13+P13+Q13+R13+S13</f>
        <v>960.80059374999996</v>
      </c>
      <c r="U13" s="526">
        <f>M13-T13</f>
        <v>5727.24940625</v>
      </c>
      <c r="V13" s="526">
        <v>100</v>
      </c>
      <c r="W13" s="526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5"/>
      <c r="F14" s="594"/>
      <c r="G14" s="535"/>
      <c r="H14" s="527"/>
      <c r="I14" s="525"/>
      <c r="J14" s="527"/>
      <c r="K14" s="527"/>
      <c r="L14" s="527"/>
      <c r="M14" s="525"/>
      <c r="N14" s="527"/>
      <c r="O14" s="525"/>
      <c r="P14" s="527"/>
      <c r="Q14" s="527"/>
      <c r="R14" s="527"/>
      <c r="S14" s="527"/>
      <c r="T14" s="525"/>
      <c r="U14" s="527"/>
      <c r="V14" s="527"/>
      <c r="W14" s="527"/>
      <c r="X14" s="616"/>
    </row>
    <row r="15" spans="1:24" ht="65.25" customHeight="1" x14ac:dyDescent="0.5">
      <c r="A15" s="264" t="s">
        <v>595</v>
      </c>
      <c r="B15" s="528"/>
      <c r="C15" s="589">
        <v>1100</v>
      </c>
      <c r="D15" s="589">
        <v>1000</v>
      </c>
      <c r="E15" s="534">
        <v>263.41000000000003</v>
      </c>
      <c r="F15" s="591">
        <v>0</v>
      </c>
      <c r="G15" s="530">
        <f>E15*F15</f>
        <v>0</v>
      </c>
      <c r="H15" s="524">
        <v>0</v>
      </c>
      <c r="I15" s="524">
        <v>0</v>
      </c>
      <c r="J15" s="524">
        <v>0</v>
      </c>
      <c r="K15" s="526">
        <v>0</v>
      </c>
      <c r="L15" s="526">
        <v>0</v>
      </c>
      <c r="M15" s="524">
        <f>G15+H15+I15+J15+K15+L15</f>
        <v>0</v>
      </c>
      <c r="N15" s="524">
        <v>0</v>
      </c>
      <c r="O15" s="524">
        <f>G15*1.1875%</f>
        <v>0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0</v>
      </c>
      <c r="U15" s="524">
        <f>M15-T15</f>
        <v>0</v>
      </c>
      <c r="V15" s="524"/>
      <c r="W15" s="526">
        <f>U15-V15</f>
        <v>0</v>
      </c>
      <c r="X15" s="528"/>
    </row>
    <row r="16" spans="1:24" ht="65.25" customHeight="1" x14ac:dyDescent="0.5">
      <c r="A16" s="269"/>
      <c r="B16" s="529"/>
      <c r="C16" s="590"/>
      <c r="D16" s="590"/>
      <c r="E16" s="535"/>
      <c r="F16" s="592"/>
      <c r="G16" s="531"/>
      <c r="H16" s="525"/>
      <c r="I16" s="525"/>
      <c r="J16" s="525"/>
      <c r="K16" s="527"/>
      <c r="L16" s="527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7"/>
      <c r="X16" s="529"/>
    </row>
    <row r="17" spans="1:24" ht="65.25" customHeight="1" x14ac:dyDescent="0.5">
      <c r="A17" s="264" t="s">
        <v>596</v>
      </c>
      <c r="B17" s="528"/>
      <c r="C17" s="589">
        <v>1100</v>
      </c>
      <c r="D17" s="589">
        <v>1000</v>
      </c>
      <c r="E17" s="534">
        <v>0</v>
      </c>
      <c r="F17" s="591">
        <v>15</v>
      </c>
      <c r="G17" s="530">
        <f>E17*F17</f>
        <v>0</v>
      </c>
      <c r="H17" s="524">
        <v>0</v>
      </c>
      <c r="I17" s="524">
        <v>0</v>
      </c>
      <c r="J17" s="524">
        <v>0</v>
      </c>
      <c r="K17" s="526">
        <v>0</v>
      </c>
      <c r="L17" s="526">
        <v>0</v>
      </c>
      <c r="M17" s="524">
        <f>G17+H17+I17+J17+K17+L17</f>
        <v>0</v>
      </c>
      <c r="N17" s="524">
        <v>0</v>
      </c>
      <c r="O17" s="524">
        <f>G17*1.1875%</f>
        <v>0</v>
      </c>
      <c r="P17" s="524">
        <v>0</v>
      </c>
      <c r="Q17" s="524">
        <v>0</v>
      </c>
      <c r="R17" s="524">
        <f>G17*1%</f>
        <v>0</v>
      </c>
      <c r="S17" s="524">
        <v>0</v>
      </c>
      <c r="T17" s="524">
        <f>N17+O17+P17+Q17+R17+S17</f>
        <v>0</v>
      </c>
      <c r="U17" s="524">
        <f>M17-T17</f>
        <v>0</v>
      </c>
      <c r="V17" s="524"/>
      <c r="W17" s="526">
        <f>U17-V17</f>
        <v>0</v>
      </c>
      <c r="X17" s="528"/>
    </row>
    <row r="18" spans="1:24" ht="65.25" customHeight="1" x14ac:dyDescent="0.5">
      <c r="A18" s="269"/>
      <c r="B18" s="529"/>
      <c r="C18" s="590"/>
      <c r="D18" s="590"/>
      <c r="E18" s="535"/>
      <c r="F18" s="592"/>
      <c r="G18" s="531"/>
      <c r="H18" s="525"/>
      <c r="I18" s="525"/>
      <c r="J18" s="525"/>
      <c r="K18" s="527"/>
      <c r="L18" s="527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7"/>
      <c r="X18" s="529"/>
    </row>
    <row r="19" spans="1:24" ht="65.25" customHeight="1" x14ac:dyDescent="0.5">
      <c r="A19" s="264" t="s">
        <v>596</v>
      </c>
      <c r="B19" s="528"/>
      <c r="C19" s="589">
        <v>1100</v>
      </c>
      <c r="D19" s="589">
        <v>1000</v>
      </c>
      <c r="E19" s="534">
        <v>235.31</v>
      </c>
      <c r="F19" s="591">
        <v>15</v>
      </c>
      <c r="G19" s="530">
        <f>E19*F19</f>
        <v>3529.65</v>
      </c>
      <c r="H19" s="524">
        <v>0</v>
      </c>
      <c r="I19" s="524">
        <v>0</v>
      </c>
      <c r="J19" s="524"/>
      <c r="K19" s="526">
        <v>0</v>
      </c>
      <c r="L19" s="526">
        <v>0</v>
      </c>
      <c r="M19" s="524">
        <f>G19+H19+I19+J19+K19+L19</f>
        <v>3529.65</v>
      </c>
      <c r="N19" s="524">
        <v>172.57</v>
      </c>
      <c r="O19" s="524">
        <f>G19*1.1875%</f>
        <v>41.914593750000002</v>
      </c>
      <c r="P19" s="524">
        <v>0</v>
      </c>
      <c r="Q19" s="524">
        <v>0</v>
      </c>
      <c r="R19" s="524"/>
      <c r="S19" s="524">
        <v>0</v>
      </c>
      <c r="T19" s="524">
        <f>N19+O19+P19+Q19+R19+S19</f>
        <v>214.48459374999999</v>
      </c>
      <c r="U19" s="524">
        <f>M19-T19</f>
        <v>3315.1654062500002</v>
      </c>
      <c r="V19" s="524"/>
      <c r="W19" s="526">
        <f>U19-V19</f>
        <v>3315.1654062500002</v>
      </c>
      <c r="X19" s="528"/>
    </row>
    <row r="20" spans="1:24" ht="65.25" customHeight="1" x14ac:dyDescent="0.5">
      <c r="A20" s="269"/>
      <c r="B20" s="529"/>
      <c r="C20" s="590"/>
      <c r="D20" s="590"/>
      <c r="E20" s="535"/>
      <c r="F20" s="592"/>
      <c r="G20" s="531"/>
      <c r="H20" s="525"/>
      <c r="I20" s="525"/>
      <c r="J20" s="525"/>
      <c r="K20" s="527"/>
      <c r="L20" s="527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4" ht="65.25" hidden="1" customHeight="1" x14ac:dyDescent="0.5">
      <c r="A21" s="264"/>
      <c r="B21" s="323"/>
      <c r="C21" s="589">
        <v>1100</v>
      </c>
      <c r="D21" s="589">
        <v>1000</v>
      </c>
      <c r="E21" s="534"/>
      <c r="F21" s="591"/>
      <c r="G21" s="530">
        <f>E21*F21</f>
        <v>0</v>
      </c>
      <c r="H21" s="524"/>
      <c r="I21" s="524"/>
      <c r="J21" s="524"/>
      <c r="K21" s="526"/>
      <c r="L21" s="526"/>
      <c r="M21" s="524">
        <f>G21+H21+I21+J21+K21+L21</f>
        <v>0</v>
      </c>
      <c r="N21" s="524"/>
      <c r="O21" s="524">
        <f>G21*1.187%</f>
        <v>0</v>
      </c>
      <c r="P21" s="524"/>
      <c r="Q21" s="524"/>
      <c r="R21" s="524"/>
      <c r="S21" s="524"/>
      <c r="T21" s="524">
        <f>N21+O21+P21+Q21+R21+S21</f>
        <v>0</v>
      </c>
      <c r="U21" s="524">
        <f>M21-T21</f>
        <v>0</v>
      </c>
      <c r="V21" s="524"/>
      <c r="W21" s="526">
        <f>U21-V21</f>
        <v>0</v>
      </c>
      <c r="X21" s="528"/>
    </row>
    <row r="22" spans="1:24" ht="65.25" hidden="1" customHeight="1" x14ac:dyDescent="0.5">
      <c r="A22" s="269"/>
      <c r="B22" s="323"/>
      <c r="C22" s="590"/>
      <c r="D22" s="590"/>
      <c r="E22" s="535"/>
      <c r="F22" s="592"/>
      <c r="G22" s="531"/>
      <c r="H22" s="525"/>
      <c r="I22" s="525"/>
      <c r="J22" s="525"/>
      <c r="K22" s="527"/>
      <c r="L22" s="527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4" ht="65.25" customHeight="1" x14ac:dyDescent="0.5">
      <c r="A23" s="264" t="s">
        <v>594</v>
      </c>
      <c r="B23" s="528"/>
      <c r="C23" s="589">
        <v>1100</v>
      </c>
      <c r="D23" s="589">
        <v>1000</v>
      </c>
      <c r="E23" s="534">
        <v>263.41000000000003</v>
      </c>
      <c r="F23" s="591">
        <v>15</v>
      </c>
      <c r="G23" s="530">
        <f>E23*F23</f>
        <v>3951.1500000000005</v>
      </c>
      <c r="H23" s="524">
        <v>0</v>
      </c>
      <c r="I23" s="524">
        <v>0</v>
      </c>
      <c r="J23" s="524">
        <v>0</v>
      </c>
      <c r="K23" s="526">
        <v>0</v>
      </c>
      <c r="L23" s="526">
        <v>0</v>
      </c>
      <c r="M23" s="524">
        <f>G23+H23+I23+J23+K23+L23</f>
        <v>3951.1500000000005</v>
      </c>
      <c r="N23" s="524">
        <v>341.27</v>
      </c>
      <c r="O23" s="524">
        <f>G23*1.1875%</f>
        <v>46.919906250000004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388.18990624999998</v>
      </c>
      <c r="U23" s="524">
        <f>M23-T23</f>
        <v>3562.9600937500004</v>
      </c>
      <c r="V23" s="524"/>
      <c r="W23" s="526">
        <f>U23-V23</f>
        <v>3562.9600937500004</v>
      </c>
      <c r="X23" s="528"/>
    </row>
    <row r="24" spans="1:24" ht="65.25" customHeight="1" x14ac:dyDescent="0.5">
      <c r="A24" s="269"/>
      <c r="B24" s="529"/>
      <c r="C24" s="590"/>
      <c r="D24" s="590"/>
      <c r="E24" s="535"/>
      <c r="F24" s="592"/>
      <c r="G24" s="531"/>
      <c r="H24" s="525"/>
      <c r="I24" s="525"/>
      <c r="J24" s="525"/>
      <c r="K24" s="527"/>
      <c r="L24" s="527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4" ht="65.25" hidden="1" customHeight="1" x14ac:dyDescent="0.5">
      <c r="A25" s="270" t="s">
        <v>594</v>
      </c>
      <c r="B25" s="528"/>
      <c r="C25" s="595">
        <v>1100</v>
      </c>
      <c r="D25" s="595">
        <v>1000</v>
      </c>
      <c r="E25" s="534"/>
      <c r="F25" s="530"/>
      <c r="G25" s="530">
        <f>E25*F25</f>
        <v>0</v>
      </c>
      <c r="H25" s="532">
        <v>0</v>
      </c>
      <c r="I25" s="524">
        <v>0</v>
      </c>
      <c r="J25" s="532"/>
      <c r="K25" s="532">
        <v>0</v>
      </c>
      <c r="L25" s="532">
        <v>0</v>
      </c>
      <c r="M25" s="524">
        <f>G25+H25+I25+J25+K25+L25</f>
        <v>0</v>
      </c>
      <c r="N25" s="524"/>
      <c r="O25" s="524">
        <f>G25*1.187%</f>
        <v>0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0</v>
      </c>
      <c r="U25" s="524">
        <f>M25-T25</f>
        <v>0</v>
      </c>
      <c r="V25" s="524"/>
      <c r="W25" s="539">
        <f>U25-V25</f>
        <v>0</v>
      </c>
      <c r="X25" s="528"/>
    </row>
    <row r="26" spans="1:24" ht="65.25" hidden="1" customHeight="1" x14ac:dyDescent="0.5">
      <c r="A26" s="269"/>
      <c r="B26" s="529"/>
      <c r="C26" s="596"/>
      <c r="D26" s="596"/>
      <c r="E26" s="535"/>
      <c r="F26" s="531"/>
      <c r="G26" s="531"/>
      <c r="H26" s="533"/>
      <c r="I26" s="525"/>
      <c r="J26" s="533"/>
      <c r="K26" s="533"/>
      <c r="L26" s="533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39"/>
      <c r="X26" s="529"/>
    </row>
    <row r="27" spans="1:24" ht="65.25" hidden="1" customHeight="1" x14ac:dyDescent="0.5">
      <c r="A27" s="270" t="s">
        <v>594</v>
      </c>
      <c r="B27" s="528"/>
      <c r="C27" s="595">
        <v>1100</v>
      </c>
      <c r="D27" s="595">
        <v>1000</v>
      </c>
      <c r="E27" s="534">
        <v>0</v>
      </c>
      <c r="F27" s="530">
        <v>0</v>
      </c>
      <c r="G27" s="530">
        <f>E27*F27</f>
        <v>0</v>
      </c>
      <c r="H27" s="532">
        <v>0</v>
      </c>
      <c r="I27" s="524">
        <v>0</v>
      </c>
      <c r="J27" s="532">
        <v>0</v>
      </c>
      <c r="K27" s="532">
        <v>0</v>
      </c>
      <c r="L27" s="532">
        <v>0</v>
      </c>
      <c r="M27" s="524">
        <f>G27+H27+I27+J27+K27+L27</f>
        <v>0</v>
      </c>
      <c r="N27" s="524">
        <v>0</v>
      </c>
      <c r="O27" s="524">
        <f>G27*1.187%</f>
        <v>0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0</v>
      </c>
      <c r="U27" s="524">
        <f>M27-T27</f>
        <v>0</v>
      </c>
      <c r="V27" s="524"/>
      <c r="W27" s="539">
        <f>U27-V27</f>
        <v>0</v>
      </c>
      <c r="X27" s="528"/>
    </row>
    <row r="28" spans="1:24" ht="65.25" hidden="1" customHeight="1" x14ac:dyDescent="0.5">
      <c r="A28" s="314"/>
      <c r="B28" s="529"/>
      <c r="C28" s="596"/>
      <c r="D28" s="596"/>
      <c r="E28" s="535"/>
      <c r="F28" s="531"/>
      <c r="G28" s="531"/>
      <c r="H28" s="533"/>
      <c r="I28" s="525"/>
      <c r="J28" s="533"/>
      <c r="K28" s="533"/>
      <c r="L28" s="533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39"/>
      <c r="X28" s="529"/>
    </row>
    <row r="29" spans="1:24" ht="65.25" hidden="1" customHeight="1" x14ac:dyDescent="0.5">
      <c r="A29" s="270" t="s">
        <v>594</v>
      </c>
      <c r="B29" s="528"/>
      <c r="C29" s="595">
        <v>1100</v>
      </c>
      <c r="D29" s="595">
        <v>1000</v>
      </c>
      <c r="E29" s="534"/>
      <c r="F29" s="530"/>
      <c r="G29" s="530">
        <f>E29*F29</f>
        <v>0</v>
      </c>
      <c r="H29" s="532"/>
      <c r="I29" s="524">
        <v>0</v>
      </c>
      <c r="J29" s="532"/>
      <c r="K29" s="532">
        <v>0</v>
      </c>
      <c r="L29" s="532">
        <v>0</v>
      </c>
      <c r="M29" s="524">
        <f>G29+H29+I29+J29+K29+L29</f>
        <v>0</v>
      </c>
      <c r="N29" s="524"/>
      <c r="O29" s="524">
        <f>G29*1.187%</f>
        <v>0</v>
      </c>
      <c r="P29" s="524"/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/>
      <c r="W29" s="539">
        <f>U29-V29</f>
        <v>0</v>
      </c>
      <c r="X29" s="528"/>
    </row>
    <row r="30" spans="1:24" ht="65.25" hidden="1" customHeight="1" x14ac:dyDescent="0.5">
      <c r="A30" s="269"/>
      <c r="B30" s="529"/>
      <c r="C30" s="596"/>
      <c r="D30" s="596"/>
      <c r="E30" s="535"/>
      <c r="F30" s="531"/>
      <c r="G30" s="531"/>
      <c r="H30" s="533"/>
      <c r="I30" s="525"/>
      <c r="J30" s="533"/>
      <c r="K30" s="533"/>
      <c r="L30" s="533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4" ht="65.25" hidden="1" customHeight="1" x14ac:dyDescent="0.5">
      <c r="A31" s="270" t="s">
        <v>594</v>
      </c>
      <c r="B31" s="540"/>
      <c r="C31" s="595">
        <v>1100</v>
      </c>
      <c r="D31" s="595">
        <v>1000</v>
      </c>
      <c r="E31" s="534"/>
      <c r="F31" s="530"/>
      <c r="G31" s="530">
        <f>E31*F31</f>
        <v>0</v>
      </c>
      <c r="H31" s="524">
        <v>0</v>
      </c>
      <c r="I31" s="524">
        <v>0</v>
      </c>
      <c r="J31" s="524"/>
      <c r="K31" s="526">
        <v>0</v>
      </c>
      <c r="L31" s="526">
        <v>0</v>
      </c>
      <c r="M31" s="524">
        <f>G31+H31+I31+J31+K31+L31</f>
        <v>0</v>
      </c>
      <c r="N31" s="524"/>
      <c r="O31" s="524">
        <f>G31*1.187%</f>
        <v>0</v>
      </c>
      <c r="P31" s="524">
        <v>0</v>
      </c>
      <c r="Q31" s="524">
        <v>0</v>
      </c>
      <c r="R31" s="524">
        <v>0</v>
      </c>
      <c r="S31" s="524">
        <v>0</v>
      </c>
      <c r="T31" s="524">
        <f>N31+O31+P31+Q31+R31+S31</f>
        <v>0</v>
      </c>
      <c r="U31" s="524">
        <f>M31-T31</f>
        <v>0</v>
      </c>
      <c r="V31" s="524"/>
      <c r="W31" s="526">
        <f>U31-V31</f>
        <v>0</v>
      </c>
      <c r="X31" s="540"/>
    </row>
    <row r="32" spans="1:24" ht="65.25" hidden="1" customHeight="1" x14ac:dyDescent="0.5">
      <c r="A32" s="314"/>
      <c r="B32" s="540"/>
      <c r="C32" s="596"/>
      <c r="D32" s="596"/>
      <c r="E32" s="535"/>
      <c r="F32" s="531"/>
      <c r="G32" s="531"/>
      <c r="H32" s="525"/>
      <c r="I32" s="525"/>
      <c r="J32" s="525"/>
      <c r="K32" s="527"/>
      <c r="L32" s="527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7"/>
      <c r="X32" s="540"/>
    </row>
    <row r="33" spans="1:24" ht="65.25" customHeight="1" x14ac:dyDescent="0.5">
      <c r="A33" s="264" t="s">
        <v>594</v>
      </c>
      <c r="B33" s="528"/>
      <c r="C33" s="589">
        <v>1100</v>
      </c>
      <c r="D33" s="589">
        <v>1000</v>
      </c>
      <c r="E33" s="534">
        <v>263.41000000000003</v>
      </c>
      <c r="F33" s="591">
        <v>15</v>
      </c>
      <c r="G33" s="530">
        <f>E33*F33</f>
        <v>3951.1500000000005</v>
      </c>
      <c r="H33" s="524">
        <v>0</v>
      </c>
      <c r="I33" s="524">
        <v>0</v>
      </c>
      <c r="J33" s="524">
        <v>0</v>
      </c>
      <c r="K33" s="526">
        <v>0</v>
      </c>
      <c r="L33" s="526">
        <v>0</v>
      </c>
      <c r="M33" s="524">
        <f>G33+H33+I33+J33+K33+L33</f>
        <v>3951.1500000000005</v>
      </c>
      <c r="N33" s="524">
        <v>341.27</v>
      </c>
      <c r="O33" s="524">
        <f>G33*1.1875%</f>
        <v>46.919906250000004</v>
      </c>
      <c r="P33" s="524">
        <v>0</v>
      </c>
      <c r="Q33" s="524">
        <v>0</v>
      </c>
      <c r="R33" s="524">
        <v>0</v>
      </c>
      <c r="S33" s="524">
        <v>0</v>
      </c>
      <c r="T33" s="524">
        <f>N33+O33+P33+Q33+R33+S33</f>
        <v>388.18990624999998</v>
      </c>
      <c r="U33" s="524">
        <f>M33-T33</f>
        <v>3562.9600937500004</v>
      </c>
      <c r="V33" s="524"/>
      <c r="W33" s="526">
        <f>U33-V33</f>
        <v>3562.9600937500004</v>
      </c>
      <c r="X33" s="528"/>
    </row>
    <row r="34" spans="1:24" ht="65.25" customHeight="1" x14ac:dyDescent="0.5">
      <c r="A34" s="269"/>
      <c r="B34" s="529"/>
      <c r="C34" s="590"/>
      <c r="D34" s="590"/>
      <c r="E34" s="535"/>
      <c r="F34" s="592"/>
      <c r="G34" s="531"/>
      <c r="H34" s="525"/>
      <c r="I34" s="525"/>
      <c r="J34" s="525"/>
      <c r="K34" s="527"/>
      <c r="L34" s="527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7"/>
      <c r="X34" s="529"/>
    </row>
    <row r="35" spans="1:24" ht="65.25" customHeight="1" x14ac:dyDescent="0.5">
      <c r="A35" s="264" t="s">
        <v>594</v>
      </c>
      <c r="B35" s="528"/>
      <c r="C35" s="589">
        <v>1100</v>
      </c>
      <c r="D35" s="589">
        <v>1000</v>
      </c>
      <c r="E35" s="534">
        <v>263.41000000000003</v>
      </c>
      <c r="F35" s="591">
        <v>15</v>
      </c>
      <c r="G35" s="530">
        <f>E35*F35</f>
        <v>3951.1500000000005</v>
      </c>
      <c r="H35" s="524">
        <v>0</v>
      </c>
      <c r="I35" s="524">
        <v>0</v>
      </c>
      <c r="J35" s="524">
        <v>0</v>
      </c>
      <c r="K35" s="526">
        <v>0</v>
      </c>
      <c r="L35" s="526">
        <v>0</v>
      </c>
      <c r="M35" s="524">
        <f>G35+H35+I35+J35+K35+L35</f>
        <v>3951.1500000000005</v>
      </c>
      <c r="N35" s="524">
        <v>341.27</v>
      </c>
      <c r="O35" s="524">
        <f>G35*1.1875%</f>
        <v>46.919906250000004</v>
      </c>
      <c r="P35" s="524">
        <v>0</v>
      </c>
      <c r="Q35" s="524">
        <v>0</v>
      </c>
      <c r="R35" s="524">
        <v>0</v>
      </c>
      <c r="S35" s="524">
        <v>0</v>
      </c>
      <c r="T35" s="524">
        <f>N35+O35+P35+Q35+R35+S35</f>
        <v>388.18990624999998</v>
      </c>
      <c r="U35" s="524">
        <f>M35-T35</f>
        <v>3562.9600937500004</v>
      </c>
      <c r="V35" s="524"/>
      <c r="W35" s="526">
        <f>U35-V35</f>
        <v>3562.9600937500004</v>
      </c>
      <c r="X35" s="528"/>
    </row>
    <row r="36" spans="1:24" ht="65.25" customHeight="1" x14ac:dyDescent="0.5">
      <c r="A36" s="269"/>
      <c r="B36" s="529"/>
      <c r="C36" s="590"/>
      <c r="D36" s="590"/>
      <c r="E36" s="535"/>
      <c r="F36" s="592"/>
      <c r="G36" s="531"/>
      <c r="H36" s="525"/>
      <c r="I36" s="525"/>
      <c r="J36" s="525"/>
      <c r="K36" s="527"/>
      <c r="L36" s="527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7"/>
      <c r="X36" s="529"/>
    </row>
    <row r="37" spans="1:24" ht="65.25" customHeight="1" x14ac:dyDescent="0.5">
      <c r="A37" s="264" t="s">
        <v>594</v>
      </c>
      <c r="B37" s="528"/>
      <c r="C37" s="589">
        <v>1100</v>
      </c>
      <c r="D37" s="589">
        <v>1000</v>
      </c>
      <c r="E37" s="534">
        <v>263.41000000000003</v>
      </c>
      <c r="F37" s="591">
        <v>15</v>
      </c>
      <c r="G37" s="530">
        <f>E37*F37</f>
        <v>3951.1500000000005</v>
      </c>
      <c r="H37" s="524">
        <v>0</v>
      </c>
      <c r="I37" s="524">
        <v>0</v>
      </c>
      <c r="J37" s="524">
        <v>0</v>
      </c>
      <c r="K37" s="526">
        <v>0</v>
      </c>
      <c r="L37" s="526">
        <v>0</v>
      </c>
      <c r="M37" s="524">
        <f>G37+H37+I37+J37+K37+L37</f>
        <v>3951.1500000000005</v>
      </c>
      <c r="N37" s="524">
        <v>341.27</v>
      </c>
      <c r="O37" s="524">
        <f>G37*1.1875%</f>
        <v>46.919906250000004</v>
      </c>
      <c r="P37" s="524">
        <v>0</v>
      </c>
      <c r="Q37" s="524">
        <v>0</v>
      </c>
      <c r="R37" s="524">
        <v>0</v>
      </c>
      <c r="S37" s="524">
        <v>0</v>
      </c>
      <c r="T37" s="524">
        <f>N37+O37+P37+Q37+R37+S37</f>
        <v>388.18990624999998</v>
      </c>
      <c r="U37" s="524">
        <f>M37-T37</f>
        <v>3562.9600937500004</v>
      </c>
      <c r="V37" s="524"/>
      <c r="W37" s="526">
        <f>U37-V37</f>
        <v>3562.9600937500004</v>
      </c>
      <c r="X37" s="528"/>
    </row>
    <row r="38" spans="1:24" ht="65.25" customHeight="1" x14ac:dyDescent="0.5">
      <c r="A38" s="269"/>
      <c r="B38" s="529"/>
      <c r="C38" s="590"/>
      <c r="D38" s="590"/>
      <c r="E38" s="535"/>
      <c r="F38" s="592"/>
      <c r="G38" s="531"/>
      <c r="H38" s="525"/>
      <c r="I38" s="525"/>
      <c r="J38" s="525"/>
      <c r="K38" s="527"/>
      <c r="L38" s="527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7"/>
      <c r="X38" s="529"/>
    </row>
    <row r="39" spans="1:24" ht="65.25" customHeight="1" x14ac:dyDescent="0.5">
      <c r="A39" s="264" t="s">
        <v>594</v>
      </c>
      <c r="B39" s="528"/>
      <c r="C39" s="589">
        <v>1100</v>
      </c>
      <c r="D39" s="589">
        <v>1000</v>
      </c>
      <c r="E39" s="534">
        <v>263.41000000000003</v>
      </c>
      <c r="F39" s="591">
        <v>15</v>
      </c>
      <c r="G39" s="530">
        <f>E39*F39</f>
        <v>3951.1500000000005</v>
      </c>
      <c r="H39" s="524">
        <v>0</v>
      </c>
      <c r="I39" s="524">
        <v>0</v>
      </c>
      <c r="J39" s="524">
        <v>0</v>
      </c>
      <c r="K39" s="526">
        <v>0</v>
      </c>
      <c r="L39" s="526">
        <v>0</v>
      </c>
      <c r="M39" s="524">
        <f>G39+H39+I39+J39+K39+L39</f>
        <v>3951.1500000000005</v>
      </c>
      <c r="N39" s="524">
        <v>341.27</v>
      </c>
      <c r="O39" s="524">
        <f>G39*1.1875%</f>
        <v>46.919906250000004</v>
      </c>
      <c r="P39" s="524">
        <v>0</v>
      </c>
      <c r="Q39" s="524">
        <v>0</v>
      </c>
      <c r="R39" s="524">
        <v>0</v>
      </c>
      <c r="S39" s="524">
        <v>0</v>
      </c>
      <c r="T39" s="524">
        <f>N39+O39+P39+Q39+R39+S39</f>
        <v>388.18990624999998</v>
      </c>
      <c r="U39" s="524">
        <f>M39-T39</f>
        <v>3562.9600937500004</v>
      </c>
      <c r="V39" s="524"/>
      <c r="W39" s="526">
        <f>U39-V39</f>
        <v>3562.9600937500004</v>
      </c>
      <c r="X39" s="528"/>
    </row>
    <row r="40" spans="1:24" ht="65.25" customHeight="1" x14ac:dyDescent="0.5">
      <c r="A40" s="269"/>
      <c r="B40" s="529"/>
      <c r="C40" s="590"/>
      <c r="D40" s="590"/>
      <c r="E40" s="535"/>
      <c r="F40" s="592"/>
      <c r="G40" s="531"/>
      <c r="H40" s="525"/>
      <c r="I40" s="525"/>
      <c r="J40" s="525"/>
      <c r="K40" s="527"/>
      <c r="L40" s="527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7"/>
      <c r="X40" s="529"/>
    </row>
    <row r="41" spans="1:24" ht="65.25" customHeight="1" thickBot="1" x14ac:dyDescent="0.55000000000000004">
      <c r="A41" s="324" t="s">
        <v>66</v>
      </c>
      <c r="B41" s="318"/>
      <c r="C41" s="325"/>
      <c r="D41" s="325"/>
      <c r="E41" s="325"/>
      <c r="F41" s="325"/>
      <c r="G41" s="325">
        <f>SUM(G5:G40)</f>
        <v>51226.350000000006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51226.350000000006</v>
      </c>
      <c r="N41" s="325">
        <f>SUM(N5:N40)</f>
        <v>5658.3600000000024</v>
      </c>
      <c r="O41" s="325">
        <f>SUM(O5:O40)</f>
        <v>608.3129062500002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6266.672906249999</v>
      </c>
      <c r="U41" s="325">
        <f>SUM(U5:U40)</f>
        <v>44959.677093750004</v>
      </c>
      <c r="V41" s="325">
        <f>SUM(V5:V40)</f>
        <v>202.59</v>
      </c>
      <c r="W41" s="325">
        <f>SUM(W5:W40)</f>
        <v>44757.08709375</v>
      </c>
      <c r="X41" s="318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0"/>
      <c r="T42" s="288"/>
      <c r="U42" s="288"/>
      <c r="V42" s="288"/>
      <c r="W42" s="290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588</v>
      </c>
      <c r="J43" s="330" t="s">
        <v>11</v>
      </c>
      <c r="K43" s="330" t="s">
        <v>13</v>
      </c>
      <c r="L43" s="330" t="s">
        <v>415</v>
      </c>
      <c r="M43" s="625" t="s">
        <v>15</v>
      </c>
      <c r="N43" s="295" t="s">
        <v>387</v>
      </c>
      <c r="O43" s="565" t="s">
        <v>17</v>
      </c>
      <c r="P43" s="296" t="s">
        <v>18</v>
      </c>
      <c r="Q43" s="297" t="s">
        <v>19</v>
      </c>
      <c r="R43" s="297" t="s">
        <v>20</v>
      </c>
      <c r="S43" s="297" t="s">
        <v>416</v>
      </c>
      <c r="T43" s="567" t="s">
        <v>15</v>
      </c>
      <c r="U43" s="298" t="s">
        <v>15</v>
      </c>
      <c r="V43" s="299" t="s">
        <v>568</v>
      </c>
      <c r="W43" s="331" t="s">
        <v>24</v>
      </c>
      <c r="X43" s="627"/>
    </row>
    <row r="44" spans="1:24" s="252" customFormat="1" ht="81.75" customHeight="1" thickBot="1" x14ac:dyDescent="0.5">
      <c r="A44" s="301" t="s">
        <v>25</v>
      </c>
      <c r="B44" s="576"/>
      <c r="C44" s="608"/>
      <c r="D44" s="608"/>
      <c r="E44" s="332" t="s">
        <v>26</v>
      </c>
      <c r="F44" s="333" t="s">
        <v>417</v>
      </c>
      <c r="G44" s="624"/>
      <c r="H44" s="334" t="s">
        <v>29</v>
      </c>
      <c r="I44" s="334" t="s">
        <v>589</v>
      </c>
      <c r="J44" s="335" t="s">
        <v>28</v>
      </c>
      <c r="K44" s="336" t="s">
        <v>30</v>
      </c>
      <c r="L44" s="335" t="s">
        <v>31</v>
      </c>
      <c r="M44" s="626"/>
      <c r="N44" s="307"/>
      <c r="O44" s="566"/>
      <c r="P44" s="308" t="s">
        <v>12</v>
      </c>
      <c r="Q44" s="309" t="s">
        <v>32</v>
      </c>
      <c r="R44" s="309" t="s">
        <v>33</v>
      </c>
      <c r="S44" s="309" t="s">
        <v>34</v>
      </c>
      <c r="T44" s="568"/>
      <c r="U44" s="310" t="s">
        <v>35</v>
      </c>
      <c r="V44" s="301" t="s">
        <v>590</v>
      </c>
      <c r="W44" s="337" t="s">
        <v>37</v>
      </c>
      <c r="X44" s="627"/>
    </row>
    <row r="45" spans="1:24" ht="65.25" customHeight="1" x14ac:dyDescent="0.45">
      <c r="A45" s="312" t="s">
        <v>591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594</v>
      </c>
      <c r="B46" s="540"/>
      <c r="C46" s="631">
        <v>1100</v>
      </c>
      <c r="D46" s="631">
        <v>1000</v>
      </c>
      <c r="E46" s="542"/>
      <c r="F46" s="530"/>
      <c r="G46" s="530">
        <f>E46*F46</f>
        <v>0</v>
      </c>
      <c r="H46" s="538">
        <v>0</v>
      </c>
      <c r="I46" s="524">
        <v>0</v>
      </c>
      <c r="J46" s="538"/>
      <c r="K46" s="526">
        <v>0</v>
      </c>
      <c r="L46" s="526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2"/>
      <c r="F47" s="531"/>
      <c r="G47" s="531"/>
      <c r="H47" s="538"/>
      <c r="I47" s="525"/>
      <c r="J47" s="538"/>
      <c r="K47" s="527"/>
      <c r="L47" s="527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594</v>
      </c>
      <c r="B48" s="540"/>
      <c r="C48" s="628">
        <v>1100</v>
      </c>
      <c r="D48" s="628">
        <v>1000</v>
      </c>
      <c r="E48" s="542">
        <v>263.41000000000003</v>
      </c>
      <c r="F48" s="591">
        <v>12</v>
      </c>
      <c r="G48" s="530">
        <f>E48*F48</f>
        <v>3160.92</v>
      </c>
      <c r="H48" s="538">
        <v>0</v>
      </c>
      <c r="I48" s="524">
        <v>0</v>
      </c>
      <c r="J48" s="538"/>
      <c r="K48" s="524">
        <v>0</v>
      </c>
      <c r="L48" s="524">
        <v>0</v>
      </c>
      <c r="M48" s="538">
        <f>G48+H48+I48+J48+K48+L48</f>
        <v>3160.92</v>
      </c>
      <c r="N48" s="539">
        <v>114.73</v>
      </c>
      <c r="O48" s="524">
        <f>G48*1.1875%</f>
        <v>37.535924999999999</v>
      </c>
      <c r="P48" s="524">
        <v>0</v>
      </c>
      <c r="Q48" s="524">
        <v>0</v>
      </c>
      <c r="R48" s="524">
        <v>0</v>
      </c>
      <c r="S48" s="524">
        <v>0</v>
      </c>
      <c r="T48" s="524">
        <f>N48+O48+P48+Q48+R48+S48</f>
        <v>152.26592500000001</v>
      </c>
      <c r="U48" s="524">
        <f>M48-T48</f>
        <v>3008.6540749999999</v>
      </c>
      <c r="V48" s="524">
        <v>0</v>
      </c>
      <c r="W48" s="539">
        <f>U48-V48</f>
        <v>3008.6540749999999</v>
      </c>
      <c r="X48" s="540"/>
    </row>
    <row r="49" spans="1:24" ht="65.25" customHeight="1" x14ac:dyDescent="0.5">
      <c r="A49" s="269"/>
      <c r="B49" s="540"/>
      <c r="C49" s="628"/>
      <c r="D49" s="628"/>
      <c r="E49" s="542"/>
      <c r="F49" s="592"/>
      <c r="G49" s="531"/>
      <c r="H49" s="538"/>
      <c r="I49" s="525"/>
      <c r="J49" s="538"/>
      <c r="K49" s="525"/>
      <c r="L49" s="525"/>
      <c r="M49" s="538"/>
      <c r="N49" s="539"/>
      <c r="O49" s="525"/>
      <c r="P49" s="525"/>
      <c r="Q49" s="525"/>
      <c r="R49" s="525"/>
      <c r="S49" s="525"/>
      <c r="T49" s="525"/>
      <c r="U49" s="525"/>
      <c r="V49" s="525"/>
      <c r="W49" s="539"/>
      <c r="X49" s="540"/>
    </row>
    <row r="50" spans="1:24" ht="65.25" customHeight="1" x14ac:dyDescent="0.5">
      <c r="A50" s="264" t="s">
        <v>594</v>
      </c>
      <c r="B50" s="615"/>
      <c r="C50" s="628">
        <v>1100</v>
      </c>
      <c r="D50" s="628">
        <v>1000</v>
      </c>
      <c r="E50" s="542">
        <v>263.41000000000003</v>
      </c>
      <c r="F50" s="591">
        <v>15</v>
      </c>
      <c r="G50" s="530">
        <f>E50*F50</f>
        <v>3951.1500000000005</v>
      </c>
      <c r="H50" s="538">
        <v>0</v>
      </c>
      <c r="I50" s="524">
        <v>0</v>
      </c>
      <c r="J50" s="538"/>
      <c r="K50" s="526">
        <v>0</v>
      </c>
      <c r="L50" s="526">
        <v>0</v>
      </c>
      <c r="M50" s="538">
        <f>G50+H50+I50+J50+K50+L50</f>
        <v>3951.1500000000005</v>
      </c>
      <c r="N50" s="538">
        <v>341.27</v>
      </c>
      <c r="O50" s="524">
        <f>G50*1.1875%</f>
        <v>46.919906250000004</v>
      </c>
      <c r="P50" s="524">
        <v>0</v>
      </c>
      <c r="Q50" s="524">
        <v>0</v>
      </c>
      <c r="R50" s="524">
        <v>0</v>
      </c>
      <c r="S50" s="524">
        <v>0</v>
      </c>
      <c r="T50" s="524">
        <f>N50+O50+P50+Q50+R50+S50</f>
        <v>388.18990624999998</v>
      </c>
      <c r="U50" s="524">
        <f>M50-T50</f>
        <v>3562.9600937500004</v>
      </c>
      <c r="V50" s="524">
        <v>0</v>
      </c>
      <c r="W50" s="539">
        <f>U50-V50</f>
        <v>3562.9600937500004</v>
      </c>
      <c r="X50" s="528"/>
    </row>
    <row r="51" spans="1:24" ht="65.25" customHeight="1" x14ac:dyDescent="0.5">
      <c r="A51" s="269"/>
      <c r="B51" s="616"/>
      <c r="C51" s="628"/>
      <c r="D51" s="628"/>
      <c r="E51" s="542"/>
      <c r="F51" s="592"/>
      <c r="G51" s="531"/>
      <c r="H51" s="538"/>
      <c r="I51" s="525"/>
      <c r="J51" s="538"/>
      <c r="K51" s="527"/>
      <c r="L51" s="527"/>
      <c r="M51" s="538"/>
      <c r="N51" s="538"/>
      <c r="O51" s="525"/>
      <c r="P51" s="525"/>
      <c r="Q51" s="525"/>
      <c r="R51" s="525"/>
      <c r="S51" s="525"/>
      <c r="T51" s="525"/>
      <c r="U51" s="525"/>
      <c r="V51" s="525"/>
      <c r="W51" s="539"/>
      <c r="X51" s="529"/>
    </row>
    <row r="52" spans="1:24" ht="65.25" customHeight="1" x14ac:dyDescent="0.5">
      <c r="A52" s="264" t="s">
        <v>597</v>
      </c>
      <c r="B52" s="528"/>
      <c r="C52" s="628">
        <v>1100</v>
      </c>
      <c r="D52" s="628">
        <v>1000</v>
      </c>
      <c r="E52" s="542">
        <v>159.80000000000001</v>
      </c>
      <c r="F52" s="591">
        <v>15</v>
      </c>
      <c r="G52" s="530">
        <f>E52*F52</f>
        <v>2397</v>
      </c>
      <c r="H52" s="538">
        <v>0</v>
      </c>
      <c r="I52" s="524">
        <v>0</v>
      </c>
      <c r="J52" s="538">
        <v>0</v>
      </c>
      <c r="K52" s="526">
        <v>0</v>
      </c>
      <c r="L52" s="526">
        <v>3.59</v>
      </c>
      <c r="M52" s="538">
        <f>G52+H52+I52+J52+K52+L52</f>
        <v>2400.59</v>
      </c>
      <c r="N52" s="538">
        <v>0</v>
      </c>
      <c r="O52" s="538">
        <v>0</v>
      </c>
      <c r="P52" s="524">
        <v>0</v>
      </c>
      <c r="Q52" s="524">
        <v>0</v>
      </c>
      <c r="R52" s="524">
        <v>0</v>
      </c>
      <c r="S52" s="524">
        <v>0</v>
      </c>
      <c r="T52" s="524">
        <f>N52+O52+P52+Q52+R52+S52</f>
        <v>0</v>
      </c>
      <c r="U52" s="524">
        <f>M52-T52</f>
        <v>2400.59</v>
      </c>
      <c r="V52" s="524">
        <v>0</v>
      </c>
      <c r="W52" s="539">
        <f>U52-V52</f>
        <v>2400.59</v>
      </c>
      <c r="X52" s="528"/>
    </row>
    <row r="53" spans="1:24" ht="65.25" customHeight="1" x14ac:dyDescent="0.5">
      <c r="A53" s="343"/>
      <c r="B53" s="561"/>
      <c r="C53" s="628"/>
      <c r="D53" s="628"/>
      <c r="E53" s="542"/>
      <c r="F53" s="592"/>
      <c r="G53" s="531"/>
      <c r="H53" s="538"/>
      <c r="I53" s="525"/>
      <c r="J53" s="538"/>
      <c r="K53" s="527"/>
      <c r="L53" s="527"/>
      <c r="M53" s="538"/>
      <c r="N53" s="538"/>
      <c r="O53" s="538"/>
      <c r="P53" s="525"/>
      <c r="Q53" s="525"/>
      <c r="R53" s="525"/>
      <c r="S53" s="525"/>
      <c r="T53" s="525"/>
      <c r="U53" s="525"/>
      <c r="V53" s="525"/>
      <c r="W53" s="539"/>
      <c r="X53" s="561"/>
    </row>
    <row r="54" spans="1:24" ht="65.25" customHeight="1" x14ac:dyDescent="0.5">
      <c r="A54" s="264" t="s">
        <v>597</v>
      </c>
      <c r="B54" s="540"/>
      <c r="C54" s="628">
        <v>1100</v>
      </c>
      <c r="D54" s="628">
        <v>1000</v>
      </c>
      <c r="E54" s="542">
        <v>169.45</v>
      </c>
      <c r="F54" s="591">
        <v>15</v>
      </c>
      <c r="G54" s="530">
        <f>E54*F54</f>
        <v>2541.75</v>
      </c>
      <c r="H54" s="538">
        <v>0</v>
      </c>
      <c r="I54" s="524">
        <v>0</v>
      </c>
      <c r="J54" s="538">
        <v>0</v>
      </c>
      <c r="K54" s="526">
        <v>0</v>
      </c>
      <c r="L54" s="526">
        <v>0</v>
      </c>
      <c r="M54" s="538">
        <f>G54+H54+I54+J54+K54+L54</f>
        <v>2541.75</v>
      </c>
      <c r="N54" s="538">
        <v>12.16</v>
      </c>
      <c r="O54" s="538">
        <v>0</v>
      </c>
      <c r="P54" s="524">
        <v>0</v>
      </c>
      <c r="Q54" s="524">
        <v>0</v>
      </c>
      <c r="R54" s="524">
        <v>0</v>
      </c>
      <c r="S54" s="524">
        <v>0</v>
      </c>
      <c r="T54" s="524">
        <f>N54+O54+P54+Q54+R54+S54</f>
        <v>12.16</v>
      </c>
      <c r="U54" s="524">
        <f>M54-T54</f>
        <v>2529.59</v>
      </c>
      <c r="V54" s="524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2"/>
      <c r="F55" s="592"/>
      <c r="G55" s="531"/>
      <c r="H55" s="538"/>
      <c r="I55" s="525"/>
      <c r="J55" s="538"/>
      <c r="K55" s="527"/>
      <c r="L55" s="527"/>
      <c r="M55" s="538"/>
      <c r="N55" s="538"/>
      <c r="O55" s="538"/>
      <c r="P55" s="525"/>
      <c r="Q55" s="525"/>
      <c r="R55" s="525"/>
      <c r="S55" s="525"/>
      <c r="T55" s="525"/>
      <c r="U55" s="525"/>
      <c r="V55" s="525"/>
      <c r="W55" s="539"/>
      <c r="X55" s="540"/>
    </row>
    <row r="56" spans="1:24" ht="65.25" customHeight="1" x14ac:dyDescent="0.5">
      <c r="A56" s="264" t="s">
        <v>594</v>
      </c>
      <c r="B56" s="540"/>
      <c r="C56" s="628">
        <v>1100</v>
      </c>
      <c r="D56" s="628">
        <v>1000</v>
      </c>
      <c r="E56" s="542">
        <v>263.41000000000003</v>
      </c>
      <c r="F56" s="591">
        <v>15</v>
      </c>
      <c r="G56" s="530">
        <f>E56*F56</f>
        <v>3951.1500000000005</v>
      </c>
      <c r="H56" s="538">
        <v>0</v>
      </c>
      <c r="I56" s="524">
        <v>0</v>
      </c>
      <c r="J56" s="538">
        <v>0</v>
      </c>
      <c r="K56" s="524">
        <v>0</v>
      </c>
      <c r="L56" s="524">
        <v>0</v>
      </c>
      <c r="M56" s="538">
        <f>G56+H56+I56+J56+K56+L56</f>
        <v>3951.1500000000005</v>
      </c>
      <c r="N56" s="538">
        <v>341.27</v>
      </c>
      <c r="O56" s="524">
        <f>G56*1.1875%</f>
        <v>46.919906250000004</v>
      </c>
      <c r="P56" s="524">
        <v>0</v>
      </c>
      <c r="Q56" s="524">
        <v>0</v>
      </c>
      <c r="R56" s="524">
        <v>0</v>
      </c>
      <c r="S56" s="524">
        <v>0</v>
      </c>
      <c r="T56" s="524">
        <f>N56+O56+P56+Q56+R56+S56</f>
        <v>388.18990624999998</v>
      </c>
      <c r="U56" s="524">
        <f>M56-T56</f>
        <v>3562.9600937500004</v>
      </c>
      <c r="V56" s="524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2"/>
      <c r="F57" s="592"/>
      <c r="G57" s="531"/>
      <c r="H57" s="538"/>
      <c r="I57" s="525"/>
      <c r="J57" s="538"/>
      <c r="K57" s="525"/>
      <c r="L57" s="525"/>
      <c r="M57" s="538"/>
      <c r="N57" s="538"/>
      <c r="O57" s="525"/>
      <c r="P57" s="525"/>
      <c r="Q57" s="525"/>
      <c r="R57" s="525"/>
      <c r="S57" s="525"/>
      <c r="T57" s="525"/>
      <c r="U57" s="525"/>
      <c r="V57" s="525"/>
      <c r="W57" s="539"/>
      <c r="X57" s="540"/>
    </row>
    <row r="58" spans="1:24" ht="65.25" customHeight="1" x14ac:dyDescent="0.5">
      <c r="A58" s="264" t="s">
        <v>594</v>
      </c>
      <c r="B58" s="528"/>
      <c r="C58" s="628">
        <v>1100</v>
      </c>
      <c r="D58" s="628">
        <v>1000</v>
      </c>
      <c r="E58" s="542">
        <v>263.41000000000003</v>
      </c>
      <c r="F58" s="591">
        <v>15</v>
      </c>
      <c r="G58" s="530">
        <f>E58*F58</f>
        <v>3951.1500000000005</v>
      </c>
      <c r="H58" s="538">
        <v>0</v>
      </c>
      <c r="I58" s="524">
        <v>0</v>
      </c>
      <c r="J58" s="538">
        <v>0</v>
      </c>
      <c r="K58" s="524">
        <v>0</v>
      </c>
      <c r="L58" s="524">
        <v>0</v>
      </c>
      <c r="M58" s="538">
        <f>G58+H58+I58+J58+K58+L58</f>
        <v>3951.1500000000005</v>
      </c>
      <c r="N58" s="538">
        <v>341.27</v>
      </c>
      <c r="O58" s="524">
        <f>G58*1.1875%</f>
        <v>46.919906250000004</v>
      </c>
      <c r="P58" s="524">
        <v>0</v>
      </c>
      <c r="Q58" s="524">
        <v>0</v>
      </c>
      <c r="R58" s="524">
        <v>0</v>
      </c>
      <c r="S58" s="524">
        <v>0</v>
      </c>
      <c r="T58" s="524">
        <f>N58+O58+P58+Q58+R58+S58</f>
        <v>388.18990624999998</v>
      </c>
      <c r="U58" s="524">
        <f>M58-T58</f>
        <v>3562.9600937500004</v>
      </c>
      <c r="V58" s="524">
        <v>204.46</v>
      </c>
      <c r="W58" s="539">
        <f>U58-V58</f>
        <v>3358.5000937500004</v>
      </c>
      <c r="X58" s="528"/>
    </row>
    <row r="59" spans="1:24" ht="65.25" customHeight="1" x14ac:dyDescent="0.5">
      <c r="A59" s="269"/>
      <c r="B59" s="529"/>
      <c r="C59" s="628"/>
      <c r="D59" s="628"/>
      <c r="E59" s="542"/>
      <c r="F59" s="592"/>
      <c r="G59" s="531"/>
      <c r="H59" s="538"/>
      <c r="I59" s="525"/>
      <c r="J59" s="538"/>
      <c r="K59" s="525"/>
      <c r="L59" s="525"/>
      <c r="M59" s="538"/>
      <c r="N59" s="538"/>
      <c r="O59" s="525"/>
      <c r="P59" s="525"/>
      <c r="Q59" s="525"/>
      <c r="R59" s="525"/>
      <c r="S59" s="525"/>
      <c r="T59" s="525"/>
      <c r="U59" s="525"/>
      <c r="V59" s="525"/>
      <c r="W59" s="539"/>
      <c r="X59" s="529"/>
    </row>
    <row r="60" spans="1:24" ht="65.25" hidden="1" customHeight="1" x14ac:dyDescent="0.5">
      <c r="A60" s="264" t="s">
        <v>594</v>
      </c>
      <c r="B60" s="528"/>
      <c r="C60" s="628">
        <v>1100</v>
      </c>
      <c r="D60" s="628">
        <v>1000</v>
      </c>
      <c r="E60" s="542"/>
      <c r="F60" s="591"/>
      <c r="G60" s="530">
        <f>E60*F60</f>
        <v>0</v>
      </c>
      <c r="H60" s="538">
        <v>0</v>
      </c>
      <c r="I60" s="524">
        <v>0</v>
      </c>
      <c r="J60" s="538">
        <v>0</v>
      </c>
      <c r="K60" s="524">
        <v>0</v>
      </c>
      <c r="L60" s="524">
        <v>0</v>
      </c>
      <c r="M60" s="538">
        <f>G60+H60+I60+J60+K60+L60</f>
        <v>0</v>
      </c>
      <c r="N60" s="538"/>
      <c r="O60" s="538">
        <f>G60*1.187%</f>
        <v>0</v>
      </c>
      <c r="P60" s="524">
        <v>0</v>
      </c>
      <c r="Q60" s="524">
        <v>0</v>
      </c>
      <c r="R60" s="524">
        <v>0</v>
      </c>
      <c r="S60" s="524">
        <v>0</v>
      </c>
      <c r="T60" s="524">
        <f>N60+O60+P60+Q60+R60+S60</f>
        <v>0</v>
      </c>
      <c r="U60" s="524">
        <f>M60-T60</f>
        <v>0</v>
      </c>
      <c r="V60" s="524">
        <v>0</v>
      </c>
      <c r="W60" s="539">
        <f>U60-V60</f>
        <v>0</v>
      </c>
      <c r="X60" s="528"/>
    </row>
    <row r="61" spans="1:24" ht="65.25" hidden="1" customHeight="1" x14ac:dyDescent="0.5">
      <c r="A61" s="269"/>
      <c r="B61" s="529"/>
      <c r="C61" s="628"/>
      <c r="D61" s="628"/>
      <c r="E61" s="542"/>
      <c r="F61" s="592"/>
      <c r="G61" s="531"/>
      <c r="H61" s="538"/>
      <c r="I61" s="525"/>
      <c r="J61" s="538"/>
      <c r="K61" s="525"/>
      <c r="L61" s="525"/>
      <c r="M61" s="538"/>
      <c r="N61" s="538"/>
      <c r="O61" s="538"/>
      <c r="P61" s="525"/>
      <c r="Q61" s="525"/>
      <c r="R61" s="525"/>
      <c r="S61" s="525"/>
      <c r="T61" s="525"/>
      <c r="U61" s="525"/>
      <c r="V61" s="525"/>
      <c r="W61" s="539"/>
      <c r="X61" s="529"/>
    </row>
    <row r="62" spans="1:24" ht="65.25" customHeight="1" x14ac:dyDescent="0.5">
      <c r="A62" s="264" t="s">
        <v>594</v>
      </c>
      <c r="B62" s="528"/>
      <c r="C62" s="620">
        <v>1100</v>
      </c>
      <c r="D62" s="620">
        <v>1000</v>
      </c>
      <c r="E62" s="534">
        <v>263.41000000000003</v>
      </c>
      <c r="F62" s="591">
        <v>15</v>
      </c>
      <c r="G62" s="530">
        <f>E62*F62</f>
        <v>3951.1500000000005</v>
      </c>
      <c r="H62" s="532">
        <v>0</v>
      </c>
      <c r="I62" s="524">
        <v>0</v>
      </c>
      <c r="J62" s="532"/>
      <c r="K62" s="532">
        <v>0</v>
      </c>
      <c r="L62" s="553">
        <v>0</v>
      </c>
      <c r="M62" s="538">
        <f>G62+H62+I62+J62+K62+L62</f>
        <v>3951.1500000000005</v>
      </c>
      <c r="N62" s="524">
        <v>341.27</v>
      </c>
      <c r="O62" s="524">
        <f>G62*1.1875%</f>
        <v>46.919906250000004</v>
      </c>
      <c r="P62" s="524">
        <v>0</v>
      </c>
      <c r="Q62" s="524">
        <v>0</v>
      </c>
      <c r="R62" s="524">
        <v>0</v>
      </c>
      <c r="S62" s="524">
        <v>0</v>
      </c>
      <c r="T62" s="524">
        <f>N62+O62+P62+Q62+R62+S62</f>
        <v>388.18990624999998</v>
      </c>
      <c r="U62" s="524">
        <f>M62-T62</f>
        <v>3562.9600937500004</v>
      </c>
      <c r="V62" s="524"/>
      <c r="W62" s="539">
        <f>U62-V62</f>
        <v>3562.9600937500004</v>
      </c>
      <c r="X62" s="528"/>
    </row>
    <row r="63" spans="1:24" ht="65.25" customHeight="1" x14ac:dyDescent="0.5">
      <c r="A63" s="269"/>
      <c r="B63" s="529"/>
      <c r="C63" s="590"/>
      <c r="D63" s="590"/>
      <c r="E63" s="535"/>
      <c r="F63" s="592"/>
      <c r="G63" s="531"/>
      <c r="H63" s="533"/>
      <c r="I63" s="525"/>
      <c r="J63" s="533"/>
      <c r="K63" s="533"/>
      <c r="L63" s="554"/>
      <c r="M63" s="538"/>
      <c r="N63" s="525"/>
      <c r="O63" s="525"/>
      <c r="P63" s="525"/>
      <c r="Q63" s="525"/>
      <c r="R63" s="525"/>
      <c r="S63" s="525"/>
      <c r="T63" s="525"/>
      <c r="U63" s="525"/>
      <c r="V63" s="525"/>
      <c r="W63" s="539"/>
      <c r="X63" s="529"/>
    </row>
    <row r="64" spans="1:24" ht="65.25" hidden="1" customHeight="1" x14ac:dyDescent="0.5">
      <c r="A64" s="264" t="s">
        <v>594</v>
      </c>
      <c r="B64" s="528"/>
      <c r="C64" s="589">
        <v>1100</v>
      </c>
      <c r="D64" s="589">
        <v>1000</v>
      </c>
      <c r="E64" s="534"/>
      <c r="F64" s="591"/>
      <c r="G64" s="530">
        <f>E64*F64</f>
        <v>0</v>
      </c>
      <c r="H64" s="538">
        <v>0</v>
      </c>
      <c r="I64" s="524">
        <v>0</v>
      </c>
      <c r="J64" s="532"/>
      <c r="K64" s="532">
        <v>0</v>
      </c>
      <c r="L64" s="553">
        <v>0</v>
      </c>
      <c r="M64" s="538">
        <f>G64+H64+I64+J64+K64+L64</f>
        <v>0</v>
      </c>
      <c r="N64" s="524"/>
      <c r="O64" s="524">
        <f>G64*1.187%</f>
        <v>0</v>
      </c>
      <c r="P64" s="524"/>
      <c r="Q64" s="524">
        <v>0</v>
      </c>
      <c r="R64" s="524">
        <v>0</v>
      </c>
      <c r="S64" s="524">
        <v>0</v>
      </c>
      <c r="T64" s="524">
        <f>N64+O64+P64+Q64+R64+S64</f>
        <v>0</v>
      </c>
      <c r="U64" s="524">
        <f>M64-T64</f>
        <v>0</v>
      </c>
      <c r="V64" s="524"/>
      <c r="W64" s="539">
        <f>U64-V64</f>
        <v>0</v>
      </c>
      <c r="X64" s="528"/>
    </row>
    <row r="65" spans="1:24" ht="65.25" hidden="1" customHeight="1" x14ac:dyDescent="0.5">
      <c r="A65" s="269"/>
      <c r="B65" s="529"/>
      <c r="C65" s="590"/>
      <c r="D65" s="590"/>
      <c r="E65" s="535"/>
      <c r="F65" s="592"/>
      <c r="G65" s="531"/>
      <c r="H65" s="538"/>
      <c r="I65" s="525"/>
      <c r="J65" s="533"/>
      <c r="K65" s="533"/>
      <c r="L65" s="554"/>
      <c r="M65" s="538"/>
      <c r="N65" s="525"/>
      <c r="O65" s="525"/>
      <c r="P65" s="525"/>
      <c r="Q65" s="525"/>
      <c r="R65" s="525"/>
      <c r="S65" s="525"/>
      <c r="T65" s="525"/>
      <c r="U65" s="525"/>
      <c r="V65" s="525"/>
      <c r="W65" s="539"/>
      <c r="X65" s="529"/>
    </row>
    <row r="66" spans="1:24" ht="65.25" hidden="1" customHeight="1" x14ac:dyDescent="0.5">
      <c r="A66" s="264" t="s">
        <v>594</v>
      </c>
      <c r="B66" s="528"/>
      <c r="C66" s="589">
        <v>1100</v>
      </c>
      <c r="D66" s="589">
        <v>1000</v>
      </c>
      <c r="E66" s="534"/>
      <c r="F66" s="591"/>
      <c r="G66" s="530">
        <f>E66*F66</f>
        <v>0</v>
      </c>
      <c r="H66" s="532">
        <v>0</v>
      </c>
      <c r="I66" s="524">
        <v>0</v>
      </c>
      <c r="J66" s="532"/>
      <c r="K66" s="532">
        <v>0</v>
      </c>
      <c r="L66" s="553">
        <v>0</v>
      </c>
      <c r="M66" s="538">
        <f>G66+H66+I66+J66+K66+L66</f>
        <v>0</v>
      </c>
      <c r="N66" s="524"/>
      <c r="O66" s="524">
        <f>G66*1.187%</f>
        <v>0</v>
      </c>
      <c r="P66" s="524">
        <v>0</v>
      </c>
      <c r="Q66" s="524">
        <v>0</v>
      </c>
      <c r="R66" s="524">
        <v>0</v>
      </c>
      <c r="S66" s="524">
        <v>0</v>
      </c>
      <c r="T66" s="524">
        <f>N66+O66+P66+Q66+R66+S66</f>
        <v>0</v>
      </c>
      <c r="U66" s="524">
        <f>M66-T66</f>
        <v>0</v>
      </c>
      <c r="V66" s="524"/>
      <c r="W66" s="539">
        <f>U66-V66</f>
        <v>0</v>
      </c>
      <c r="X66" s="528"/>
    </row>
    <row r="67" spans="1:24" ht="65.25" hidden="1" customHeight="1" x14ac:dyDescent="0.5">
      <c r="A67" s="269"/>
      <c r="B67" s="529"/>
      <c r="C67" s="590"/>
      <c r="D67" s="590"/>
      <c r="E67" s="535"/>
      <c r="F67" s="592"/>
      <c r="G67" s="531"/>
      <c r="H67" s="533"/>
      <c r="I67" s="525"/>
      <c r="J67" s="533"/>
      <c r="K67" s="533"/>
      <c r="L67" s="554"/>
      <c r="M67" s="538"/>
      <c r="N67" s="525"/>
      <c r="O67" s="525"/>
      <c r="P67" s="525"/>
      <c r="Q67" s="525"/>
      <c r="R67" s="525"/>
      <c r="S67" s="525"/>
      <c r="T67" s="525"/>
      <c r="U67" s="525"/>
      <c r="V67" s="525"/>
      <c r="W67" s="539"/>
      <c r="X67" s="529"/>
    </row>
    <row r="68" spans="1:24" ht="65.25" hidden="1" customHeight="1" x14ac:dyDescent="0.5">
      <c r="A68" s="264" t="s">
        <v>594</v>
      </c>
      <c r="B68" s="528"/>
      <c r="C68" s="628">
        <v>1100</v>
      </c>
      <c r="D68" s="628">
        <v>1000</v>
      </c>
      <c r="E68" s="542"/>
      <c r="F68" s="591"/>
      <c r="G68" s="530">
        <f>E68*F68</f>
        <v>0</v>
      </c>
      <c r="H68" s="538">
        <v>0</v>
      </c>
      <c r="I68" s="524">
        <v>0</v>
      </c>
      <c r="J68" s="538">
        <v>0</v>
      </c>
      <c r="K68" s="524">
        <v>0</v>
      </c>
      <c r="L68" s="524">
        <v>0</v>
      </c>
      <c r="M68" s="538">
        <f>G68+H68+I68+J68+K68+L68</f>
        <v>0</v>
      </c>
      <c r="N68" s="538"/>
      <c r="O68" s="538">
        <f>G68*1.187%</f>
        <v>0</v>
      </c>
      <c r="P68" s="524">
        <v>0</v>
      </c>
      <c r="Q68" s="524">
        <v>0</v>
      </c>
      <c r="R68" s="524">
        <v>0</v>
      </c>
      <c r="S68" s="524">
        <v>0</v>
      </c>
      <c r="T68" s="524">
        <f>N68+O68+P68+Q68+R68+S68</f>
        <v>0</v>
      </c>
      <c r="U68" s="524">
        <f>M68-T68</f>
        <v>0</v>
      </c>
      <c r="V68" s="524">
        <v>0</v>
      </c>
      <c r="W68" s="539">
        <f>U68-V68</f>
        <v>0</v>
      </c>
      <c r="X68" s="528"/>
    </row>
    <row r="69" spans="1:24" ht="65.25" hidden="1" customHeight="1" x14ac:dyDescent="0.5">
      <c r="A69" s="343"/>
      <c r="B69" s="529"/>
      <c r="C69" s="628"/>
      <c r="D69" s="628"/>
      <c r="E69" s="542"/>
      <c r="F69" s="592"/>
      <c r="G69" s="531"/>
      <c r="H69" s="538"/>
      <c r="I69" s="525"/>
      <c r="J69" s="538"/>
      <c r="K69" s="525"/>
      <c r="L69" s="525"/>
      <c r="M69" s="538"/>
      <c r="N69" s="538"/>
      <c r="O69" s="538"/>
      <c r="P69" s="525"/>
      <c r="Q69" s="525"/>
      <c r="R69" s="525"/>
      <c r="S69" s="525"/>
      <c r="T69" s="525"/>
      <c r="U69" s="525"/>
      <c r="V69" s="525"/>
      <c r="W69" s="539"/>
      <c r="X69" s="561"/>
    </row>
    <row r="70" spans="1:24" ht="65.25" customHeight="1" x14ac:dyDescent="0.5">
      <c r="A70" s="264" t="s">
        <v>594</v>
      </c>
      <c r="B70" s="528"/>
      <c r="C70" s="628">
        <v>1100</v>
      </c>
      <c r="D70" s="628">
        <v>1000</v>
      </c>
      <c r="E70" s="542">
        <v>263.41000000000003</v>
      </c>
      <c r="F70" s="591">
        <v>15</v>
      </c>
      <c r="G70" s="530">
        <f>E70*F70</f>
        <v>3951.1500000000005</v>
      </c>
      <c r="H70" s="538">
        <v>0</v>
      </c>
      <c r="I70" s="524">
        <v>0</v>
      </c>
      <c r="J70" s="538"/>
      <c r="K70" s="524">
        <v>0</v>
      </c>
      <c r="L70" s="524">
        <v>0</v>
      </c>
      <c r="M70" s="538">
        <f>G70+H70+I70+J70+K70+L70</f>
        <v>3951.1500000000005</v>
      </c>
      <c r="N70" s="538">
        <v>341.27</v>
      </c>
      <c r="O70" s="524">
        <f>G70*1.1875%</f>
        <v>46.919906250000004</v>
      </c>
      <c r="P70" s="524">
        <v>0</v>
      </c>
      <c r="Q70" s="524">
        <v>0</v>
      </c>
      <c r="R70" s="524">
        <v>0</v>
      </c>
      <c r="S70" s="524">
        <v>0</v>
      </c>
      <c r="T70" s="524">
        <f>N70+O70+P70+Q70+R70+S70</f>
        <v>388.18990624999998</v>
      </c>
      <c r="U70" s="524">
        <f>M70-T70</f>
        <v>3562.9600937500004</v>
      </c>
      <c r="V70" s="524">
        <v>0</v>
      </c>
      <c r="W70" s="539">
        <f>U70-V70</f>
        <v>3562.9600937500004</v>
      </c>
      <c r="X70" s="528"/>
    </row>
    <row r="71" spans="1:24" ht="65.25" customHeight="1" x14ac:dyDescent="0.5">
      <c r="A71" s="343"/>
      <c r="B71" s="529"/>
      <c r="C71" s="628"/>
      <c r="D71" s="628"/>
      <c r="E71" s="542"/>
      <c r="F71" s="592"/>
      <c r="G71" s="531"/>
      <c r="H71" s="538"/>
      <c r="I71" s="525"/>
      <c r="J71" s="538"/>
      <c r="K71" s="525"/>
      <c r="L71" s="525"/>
      <c r="M71" s="538"/>
      <c r="N71" s="538"/>
      <c r="O71" s="525"/>
      <c r="P71" s="525"/>
      <c r="Q71" s="525"/>
      <c r="R71" s="525"/>
      <c r="S71" s="525"/>
      <c r="T71" s="525"/>
      <c r="U71" s="525"/>
      <c r="V71" s="525"/>
      <c r="W71" s="539"/>
      <c r="X71" s="561"/>
    </row>
    <row r="72" spans="1:24" ht="65.25" customHeight="1" x14ac:dyDescent="0.5">
      <c r="A72" s="264" t="s">
        <v>594</v>
      </c>
      <c r="B72" s="528"/>
      <c r="C72" s="628">
        <v>1100</v>
      </c>
      <c r="D72" s="628">
        <v>1000</v>
      </c>
      <c r="E72" s="542">
        <v>263.41000000000003</v>
      </c>
      <c r="F72" s="591">
        <v>15</v>
      </c>
      <c r="G72" s="530">
        <f>E72*F72</f>
        <v>3951.1500000000005</v>
      </c>
      <c r="H72" s="538">
        <v>0</v>
      </c>
      <c r="I72" s="524">
        <v>0</v>
      </c>
      <c r="J72" s="538"/>
      <c r="K72" s="524">
        <v>0</v>
      </c>
      <c r="L72" s="524">
        <v>0</v>
      </c>
      <c r="M72" s="538">
        <f>G72+H72+I72+J72+K72+L72</f>
        <v>3951.1500000000005</v>
      </c>
      <c r="N72" s="538">
        <v>341.27</v>
      </c>
      <c r="O72" s="524">
        <f>G72*1.1875%</f>
        <v>46.919906250000004</v>
      </c>
      <c r="P72" s="524">
        <v>0</v>
      </c>
      <c r="Q72" s="524">
        <v>0</v>
      </c>
      <c r="R72" s="524">
        <v>0</v>
      </c>
      <c r="S72" s="524">
        <v>0</v>
      </c>
      <c r="T72" s="524">
        <f>N72+O72+P72+Q72+R72+S72</f>
        <v>388.18990624999998</v>
      </c>
      <c r="U72" s="524">
        <f>M72-T72</f>
        <v>3562.9600937500004</v>
      </c>
      <c r="V72" s="524">
        <v>0</v>
      </c>
      <c r="W72" s="539">
        <f>U72-V72</f>
        <v>3562.9600937500004</v>
      </c>
      <c r="X72" s="528"/>
    </row>
    <row r="73" spans="1:24" ht="65.25" customHeight="1" x14ac:dyDescent="0.5">
      <c r="A73" s="343"/>
      <c r="B73" s="529"/>
      <c r="C73" s="628"/>
      <c r="D73" s="628"/>
      <c r="E73" s="542"/>
      <c r="F73" s="592"/>
      <c r="G73" s="531"/>
      <c r="H73" s="538"/>
      <c r="I73" s="525"/>
      <c r="J73" s="538"/>
      <c r="K73" s="525"/>
      <c r="L73" s="525"/>
      <c r="M73" s="538"/>
      <c r="N73" s="538"/>
      <c r="O73" s="525"/>
      <c r="P73" s="525"/>
      <c r="Q73" s="525"/>
      <c r="R73" s="525"/>
      <c r="S73" s="525"/>
      <c r="T73" s="525"/>
      <c r="U73" s="525"/>
      <c r="V73" s="525"/>
      <c r="W73" s="539"/>
      <c r="X73" s="561"/>
    </row>
    <row r="74" spans="1:24" ht="65.25" customHeight="1" x14ac:dyDescent="0.5">
      <c r="A74" s="264" t="s">
        <v>594</v>
      </c>
      <c r="B74" s="528"/>
      <c r="C74" s="628">
        <v>1100</v>
      </c>
      <c r="D74" s="628">
        <v>1000</v>
      </c>
      <c r="E74" s="542">
        <v>263.41000000000003</v>
      </c>
      <c r="F74" s="591">
        <v>15</v>
      </c>
      <c r="G74" s="530">
        <f>E74*F74</f>
        <v>3951.1500000000005</v>
      </c>
      <c r="H74" s="538">
        <v>0</v>
      </c>
      <c r="I74" s="524">
        <v>0</v>
      </c>
      <c r="J74" s="538"/>
      <c r="K74" s="524">
        <v>0</v>
      </c>
      <c r="L74" s="524">
        <v>0</v>
      </c>
      <c r="M74" s="538">
        <f>G74+H74+I74+J74+K74+L74</f>
        <v>3951.1500000000005</v>
      </c>
      <c r="N74" s="538">
        <v>341.27</v>
      </c>
      <c r="O74" s="524">
        <f>G74*1.1875%</f>
        <v>46.919906250000004</v>
      </c>
      <c r="P74" s="524">
        <v>0</v>
      </c>
      <c r="Q74" s="524">
        <v>0</v>
      </c>
      <c r="R74" s="524">
        <v>0</v>
      </c>
      <c r="S74" s="524">
        <v>0</v>
      </c>
      <c r="T74" s="524">
        <f>N74+O74+P74+Q74+R74+S74</f>
        <v>388.18990624999998</v>
      </c>
      <c r="U74" s="524">
        <f>M74-T74</f>
        <v>3562.9600937500004</v>
      </c>
      <c r="V74" s="524">
        <v>200</v>
      </c>
      <c r="W74" s="539">
        <f>U74-V74</f>
        <v>3362.9600937500004</v>
      </c>
      <c r="X74" s="528"/>
    </row>
    <row r="75" spans="1:24" ht="65.25" customHeight="1" x14ac:dyDescent="0.5">
      <c r="A75" s="343"/>
      <c r="B75" s="529"/>
      <c r="C75" s="628"/>
      <c r="D75" s="628"/>
      <c r="E75" s="542"/>
      <c r="F75" s="592"/>
      <c r="G75" s="531"/>
      <c r="H75" s="538"/>
      <c r="I75" s="525"/>
      <c r="J75" s="538"/>
      <c r="K75" s="525"/>
      <c r="L75" s="525"/>
      <c r="M75" s="538"/>
      <c r="N75" s="538"/>
      <c r="O75" s="525"/>
      <c r="P75" s="525"/>
      <c r="Q75" s="525"/>
      <c r="R75" s="525"/>
      <c r="S75" s="525"/>
      <c r="T75" s="525"/>
      <c r="U75" s="525"/>
      <c r="V75" s="525"/>
      <c r="W75" s="539"/>
      <c r="X75" s="561"/>
    </row>
    <row r="76" spans="1:24" ht="65.25" customHeight="1" x14ac:dyDescent="0.5">
      <c r="A76" s="264" t="s">
        <v>594</v>
      </c>
      <c r="B76" s="528"/>
      <c r="C76" s="589">
        <v>1100</v>
      </c>
      <c r="D76" s="589">
        <v>1000</v>
      </c>
      <c r="E76" s="534">
        <v>263.41000000000003</v>
      </c>
      <c r="F76" s="591">
        <v>15</v>
      </c>
      <c r="G76" s="530">
        <f>E76*F76</f>
        <v>3951.1500000000005</v>
      </c>
      <c r="H76" s="524">
        <v>0</v>
      </c>
      <c r="I76" s="524">
        <v>0</v>
      </c>
      <c r="J76" s="524"/>
      <c r="K76" s="524">
        <v>0</v>
      </c>
      <c r="L76" s="524">
        <v>0</v>
      </c>
      <c r="M76" s="524">
        <f>G76+H76+I76+J76+K76+L76</f>
        <v>3951.1500000000005</v>
      </c>
      <c r="N76" s="524">
        <v>341.27</v>
      </c>
      <c r="O76" s="524">
        <f>G76*1.1875%</f>
        <v>46.919906250000004</v>
      </c>
      <c r="P76" s="524">
        <v>0</v>
      </c>
      <c r="Q76" s="524">
        <v>0</v>
      </c>
      <c r="R76" s="524">
        <v>0</v>
      </c>
      <c r="S76" s="524">
        <v>0</v>
      </c>
      <c r="T76" s="524">
        <f>N76+O76+P76+Q76+R76+S76</f>
        <v>388.18990624999998</v>
      </c>
      <c r="U76" s="524">
        <f>M76-T76</f>
        <v>3562.9600937500004</v>
      </c>
      <c r="V76" s="524">
        <v>0</v>
      </c>
      <c r="W76" s="526">
        <f>U76-V76</f>
        <v>3562.9600937500004</v>
      </c>
      <c r="X76" s="528"/>
    </row>
    <row r="77" spans="1:24" ht="65.25" customHeight="1" x14ac:dyDescent="0.5">
      <c r="A77" s="343"/>
      <c r="B77" s="529"/>
      <c r="C77" s="590"/>
      <c r="D77" s="590"/>
      <c r="E77" s="535"/>
      <c r="F77" s="592"/>
      <c r="G77" s="531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7"/>
      <c r="X77" s="529"/>
    </row>
    <row r="78" spans="1:24" ht="65.25" customHeight="1" x14ac:dyDescent="0.5">
      <c r="A78" s="264" t="s">
        <v>594</v>
      </c>
      <c r="B78" s="528"/>
      <c r="C78" s="628">
        <v>1100</v>
      </c>
      <c r="D78" s="628">
        <v>1000</v>
      </c>
      <c r="E78" s="542">
        <v>263.41000000000003</v>
      </c>
      <c r="F78" s="591">
        <v>15</v>
      </c>
      <c r="G78" s="530">
        <f>E78*F78</f>
        <v>3951.1500000000005</v>
      </c>
      <c r="H78" s="538">
        <v>0</v>
      </c>
      <c r="I78" s="524">
        <v>0</v>
      </c>
      <c r="J78" s="538"/>
      <c r="K78" s="524">
        <v>0</v>
      </c>
      <c r="L78" s="524">
        <v>0</v>
      </c>
      <c r="M78" s="538">
        <f>G78+H78+I78+J78+K78+L78</f>
        <v>3951.1500000000005</v>
      </c>
      <c r="N78" s="538">
        <v>341.27</v>
      </c>
      <c r="O78" s="524">
        <f>G78*1.1875%</f>
        <v>46.919906250000004</v>
      </c>
      <c r="P78" s="524">
        <v>0</v>
      </c>
      <c r="Q78" s="524">
        <v>0</v>
      </c>
      <c r="R78" s="524">
        <v>0</v>
      </c>
      <c r="S78" s="524">
        <v>0</v>
      </c>
      <c r="T78" s="524">
        <f>N78+O78+P78+Q78+R78+S78</f>
        <v>388.18990624999998</v>
      </c>
      <c r="U78" s="524">
        <f>M78-T78</f>
        <v>3562.9600937500004</v>
      </c>
      <c r="V78" s="524">
        <v>0</v>
      </c>
      <c r="W78" s="539">
        <f>U78-V78</f>
        <v>3562.9600937500004</v>
      </c>
      <c r="X78" s="528"/>
    </row>
    <row r="79" spans="1:24" ht="65.25" customHeight="1" x14ac:dyDescent="0.5">
      <c r="A79" s="343"/>
      <c r="B79" s="529"/>
      <c r="C79" s="628"/>
      <c r="D79" s="628"/>
      <c r="E79" s="542"/>
      <c r="F79" s="592"/>
      <c r="G79" s="531"/>
      <c r="H79" s="538"/>
      <c r="I79" s="525"/>
      <c r="J79" s="538"/>
      <c r="K79" s="525"/>
      <c r="L79" s="525"/>
      <c r="M79" s="538"/>
      <c r="N79" s="538"/>
      <c r="O79" s="525"/>
      <c r="P79" s="525"/>
      <c r="Q79" s="525"/>
      <c r="R79" s="525"/>
      <c r="S79" s="525"/>
      <c r="T79" s="525"/>
      <c r="U79" s="525"/>
      <c r="V79" s="525"/>
      <c r="W79" s="539"/>
      <c r="X79" s="561"/>
    </row>
    <row r="80" spans="1:24" ht="65.25" customHeight="1" x14ac:dyDescent="0.5">
      <c r="A80" s="264" t="s">
        <v>594</v>
      </c>
      <c r="B80" s="528"/>
      <c r="C80" s="628">
        <v>1100</v>
      </c>
      <c r="D80" s="628">
        <v>1000</v>
      </c>
      <c r="E80" s="542">
        <v>263.41000000000003</v>
      </c>
      <c r="F80" s="591">
        <v>15</v>
      </c>
      <c r="G80" s="530">
        <f>E80*F80</f>
        <v>3951.1500000000005</v>
      </c>
      <c r="H80" s="538">
        <v>0</v>
      </c>
      <c r="I80" s="524">
        <v>0</v>
      </c>
      <c r="J80" s="538"/>
      <c r="K80" s="524">
        <v>0</v>
      </c>
      <c r="L80" s="524">
        <v>0</v>
      </c>
      <c r="M80" s="538">
        <f>G80+H80+I80+J80+K80+L80</f>
        <v>3951.1500000000005</v>
      </c>
      <c r="N80" s="538">
        <v>341.27</v>
      </c>
      <c r="O80" s="524">
        <f>G80*1.1875%</f>
        <v>46.919906250000004</v>
      </c>
      <c r="P80" s="524">
        <v>0</v>
      </c>
      <c r="Q80" s="524">
        <v>0</v>
      </c>
      <c r="R80" s="524">
        <v>0</v>
      </c>
      <c r="S80" s="524">
        <v>0</v>
      </c>
      <c r="T80" s="524">
        <f>N80+O80+P80+Q80+R80+S80</f>
        <v>388.18990624999998</v>
      </c>
      <c r="U80" s="524">
        <f>M80-T80</f>
        <v>3562.9600937500004</v>
      </c>
      <c r="V80" s="524">
        <v>0</v>
      </c>
      <c r="W80" s="539">
        <f>U80-V80</f>
        <v>3562.9600937500004</v>
      </c>
      <c r="X80" s="528"/>
    </row>
    <row r="81" spans="1:25" ht="65.25" customHeight="1" x14ac:dyDescent="0.5">
      <c r="A81" s="343"/>
      <c r="B81" s="529"/>
      <c r="C81" s="628"/>
      <c r="D81" s="628"/>
      <c r="E81" s="542"/>
      <c r="F81" s="592"/>
      <c r="G81" s="531"/>
      <c r="H81" s="538"/>
      <c r="I81" s="525"/>
      <c r="J81" s="538"/>
      <c r="K81" s="525"/>
      <c r="L81" s="525"/>
      <c r="M81" s="538"/>
      <c r="N81" s="538"/>
      <c r="O81" s="525"/>
      <c r="P81" s="525"/>
      <c r="Q81" s="525"/>
      <c r="R81" s="525"/>
      <c r="S81" s="525"/>
      <c r="T81" s="525"/>
      <c r="U81" s="525"/>
      <c r="V81" s="525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47611.170000000013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3.59</v>
      </c>
      <c r="M82" s="346">
        <f t="shared" si="0"/>
        <v>47614.760000000009</v>
      </c>
      <c r="N82" s="346">
        <f t="shared" si="0"/>
        <v>3539.59</v>
      </c>
      <c r="O82" s="346">
        <f t="shared" si="0"/>
        <v>506.73498749999999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4046.3249875000006</v>
      </c>
      <c r="U82" s="346">
        <f t="shared" si="0"/>
        <v>43568.435012500006</v>
      </c>
      <c r="V82" s="346">
        <f t="shared" si="0"/>
        <v>404.46000000000004</v>
      </c>
      <c r="W82" s="346">
        <f t="shared" si="0"/>
        <v>43163.975012499999</v>
      </c>
      <c r="X82" s="347"/>
      <c r="Y82" s="287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0"/>
      <c r="T83" s="288"/>
      <c r="U83" s="288"/>
      <c r="V83" s="288"/>
      <c r="W83" s="290"/>
      <c r="X83" s="627" t="s">
        <v>4</v>
      </c>
    </row>
    <row r="84" spans="1:25" s="252" customFormat="1" ht="65.25" customHeight="1" x14ac:dyDescent="0.45">
      <c r="A84" s="573"/>
      <c r="B84" s="575"/>
      <c r="C84" s="623" t="s">
        <v>598</v>
      </c>
      <c r="D84" s="623" t="s">
        <v>598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588</v>
      </c>
      <c r="J84" s="330" t="s">
        <v>11</v>
      </c>
      <c r="K84" s="330" t="s">
        <v>13</v>
      </c>
      <c r="L84" s="330" t="s">
        <v>415</v>
      </c>
      <c r="M84" s="625" t="s">
        <v>15</v>
      </c>
      <c r="N84" s="295" t="s">
        <v>387</v>
      </c>
      <c r="O84" s="565" t="s">
        <v>17</v>
      </c>
      <c r="P84" s="296" t="s">
        <v>18</v>
      </c>
      <c r="Q84" s="297" t="s">
        <v>19</v>
      </c>
      <c r="R84" s="297" t="s">
        <v>20</v>
      </c>
      <c r="S84" s="297" t="s">
        <v>416</v>
      </c>
      <c r="T84" s="567" t="s">
        <v>15</v>
      </c>
      <c r="U84" s="298" t="s">
        <v>15</v>
      </c>
      <c r="V84" s="299" t="s">
        <v>568</v>
      </c>
      <c r="W84" s="331" t="s">
        <v>24</v>
      </c>
      <c r="X84" s="627"/>
    </row>
    <row r="85" spans="1:25" s="252" customFormat="1" ht="81.75" customHeight="1" thickBot="1" x14ac:dyDescent="0.5">
      <c r="A85" s="301" t="s">
        <v>25</v>
      </c>
      <c r="B85" s="576"/>
      <c r="C85" s="624"/>
      <c r="D85" s="624"/>
      <c r="E85" s="332" t="s">
        <v>26</v>
      </c>
      <c r="F85" s="333" t="s">
        <v>417</v>
      </c>
      <c r="G85" s="624"/>
      <c r="H85" s="334" t="s">
        <v>29</v>
      </c>
      <c r="I85" s="334" t="s">
        <v>589</v>
      </c>
      <c r="J85" s="335" t="s">
        <v>28</v>
      </c>
      <c r="K85" s="336" t="s">
        <v>30</v>
      </c>
      <c r="L85" s="335" t="s">
        <v>31</v>
      </c>
      <c r="M85" s="626"/>
      <c r="N85" s="307"/>
      <c r="O85" s="566"/>
      <c r="P85" s="308" t="s">
        <v>12</v>
      </c>
      <c r="Q85" s="309" t="s">
        <v>32</v>
      </c>
      <c r="R85" s="309" t="s">
        <v>33</v>
      </c>
      <c r="S85" s="309" t="s">
        <v>34</v>
      </c>
      <c r="T85" s="568"/>
      <c r="U85" s="310" t="s">
        <v>35</v>
      </c>
      <c r="V85" s="301" t="s">
        <v>590</v>
      </c>
      <c r="W85" s="337" t="s">
        <v>37</v>
      </c>
      <c r="X85" s="627"/>
    </row>
    <row r="86" spans="1:25" ht="65.25" customHeight="1" x14ac:dyDescent="0.5">
      <c r="A86" s="312" t="s">
        <v>591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7"/>
    </row>
    <row r="87" spans="1:25" ht="65.25" hidden="1" customHeight="1" x14ac:dyDescent="0.5">
      <c r="A87" s="270" t="s">
        <v>594</v>
      </c>
      <c r="B87" s="528"/>
      <c r="C87" s="595">
        <v>1100</v>
      </c>
      <c r="D87" s="595">
        <v>1000</v>
      </c>
      <c r="E87" s="534"/>
      <c r="F87" s="530"/>
      <c r="G87" s="530">
        <f>E87*F87</f>
        <v>0</v>
      </c>
      <c r="H87" s="553">
        <v>0</v>
      </c>
      <c r="I87" s="524">
        <v>0</v>
      </c>
      <c r="J87" s="553"/>
      <c r="K87" s="553">
        <v>0</v>
      </c>
      <c r="L87" s="553">
        <v>0</v>
      </c>
      <c r="M87" s="524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8"/>
    </row>
    <row r="88" spans="1:25" ht="65.25" hidden="1" customHeight="1" x14ac:dyDescent="0.5">
      <c r="A88" s="269"/>
      <c r="B88" s="529"/>
      <c r="C88" s="596"/>
      <c r="D88" s="596"/>
      <c r="E88" s="535"/>
      <c r="F88" s="531"/>
      <c r="G88" s="531"/>
      <c r="H88" s="554"/>
      <c r="I88" s="525"/>
      <c r="J88" s="554"/>
      <c r="K88" s="554"/>
      <c r="L88" s="554"/>
      <c r="M88" s="525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9"/>
    </row>
    <row r="89" spans="1:25" s="267" customFormat="1" ht="65.25" hidden="1" customHeight="1" x14ac:dyDescent="0.5">
      <c r="A89" s="349" t="s">
        <v>594</v>
      </c>
      <c r="B89" s="615"/>
      <c r="C89" s="621">
        <v>1100</v>
      </c>
      <c r="D89" s="621">
        <v>1000</v>
      </c>
      <c r="E89" s="534"/>
      <c r="F89" s="534"/>
      <c r="G89" s="534">
        <f>E89*F89</f>
        <v>0</v>
      </c>
      <c r="H89" s="553">
        <v>0</v>
      </c>
      <c r="I89" s="524">
        <v>0</v>
      </c>
      <c r="J89" s="553"/>
      <c r="K89" s="553">
        <v>0</v>
      </c>
      <c r="L89" s="553">
        <v>0</v>
      </c>
      <c r="M89" s="524">
        <f>G89+H89+I89+J89+K89+L89</f>
        <v>0</v>
      </c>
      <c r="N89" s="526"/>
      <c r="O89" s="524">
        <f>G89*1.187%</f>
        <v>0</v>
      </c>
      <c r="P89" s="526">
        <v>0</v>
      </c>
      <c r="Q89" s="526">
        <v>0</v>
      </c>
      <c r="R89" s="526">
        <v>0</v>
      </c>
      <c r="S89" s="526">
        <v>0</v>
      </c>
      <c r="T89" s="524">
        <f>N89+O89+P89+Q89+R89+S89</f>
        <v>0</v>
      </c>
      <c r="U89" s="526">
        <f>M89-T89</f>
        <v>0</v>
      </c>
      <c r="V89" s="526">
        <v>0</v>
      </c>
      <c r="W89" s="526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5"/>
      <c r="F90" s="535"/>
      <c r="G90" s="535"/>
      <c r="H90" s="554"/>
      <c r="I90" s="525"/>
      <c r="J90" s="554"/>
      <c r="K90" s="554"/>
      <c r="L90" s="554"/>
      <c r="M90" s="525"/>
      <c r="N90" s="527"/>
      <c r="O90" s="525"/>
      <c r="P90" s="527"/>
      <c r="Q90" s="527"/>
      <c r="R90" s="527"/>
      <c r="S90" s="527"/>
      <c r="T90" s="525"/>
      <c r="U90" s="527"/>
      <c r="V90" s="527"/>
      <c r="W90" s="527"/>
      <c r="X90" s="616"/>
    </row>
    <row r="91" spans="1:25" ht="65.25" hidden="1" customHeight="1" x14ac:dyDescent="0.5">
      <c r="A91" s="270" t="s">
        <v>594</v>
      </c>
      <c r="B91" s="528"/>
      <c r="C91" s="589">
        <v>1100</v>
      </c>
      <c r="D91" s="589">
        <v>1000</v>
      </c>
      <c r="E91" s="534"/>
      <c r="F91" s="591"/>
      <c r="G91" s="530">
        <f>E91*F91</f>
        <v>0</v>
      </c>
      <c r="H91" s="553"/>
      <c r="I91" s="524">
        <v>0</v>
      </c>
      <c r="J91" s="553">
        <v>0</v>
      </c>
      <c r="K91" s="553">
        <v>0</v>
      </c>
      <c r="L91" s="553">
        <v>0</v>
      </c>
      <c r="M91" s="524">
        <f>G91+H91+I91+J91+K91+L91</f>
        <v>0</v>
      </c>
      <c r="N91" s="524"/>
      <c r="O91" s="524"/>
      <c r="P91" s="524"/>
      <c r="Q91" s="524">
        <v>0</v>
      </c>
      <c r="R91" s="524">
        <v>0</v>
      </c>
      <c r="S91" s="524">
        <v>0</v>
      </c>
      <c r="T91" s="524">
        <f>N91+O91+P91+Q91+R91+S91</f>
        <v>0</v>
      </c>
      <c r="U91" s="524">
        <f>M91-T91</f>
        <v>0</v>
      </c>
      <c r="V91" s="524">
        <v>0</v>
      </c>
      <c r="W91" s="539">
        <f>U91-V91</f>
        <v>0</v>
      </c>
      <c r="X91" s="528"/>
    </row>
    <row r="92" spans="1:25" ht="65.25" hidden="1" customHeight="1" x14ac:dyDescent="0.5">
      <c r="A92" s="315"/>
      <c r="B92" s="561"/>
      <c r="C92" s="590"/>
      <c r="D92" s="590"/>
      <c r="E92" s="535"/>
      <c r="F92" s="592"/>
      <c r="G92" s="531"/>
      <c r="H92" s="554"/>
      <c r="I92" s="525"/>
      <c r="J92" s="554"/>
      <c r="K92" s="554"/>
      <c r="L92" s="554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39"/>
      <c r="X92" s="529"/>
    </row>
    <row r="93" spans="1:25" ht="65.25" customHeight="1" x14ac:dyDescent="0.5">
      <c r="A93" s="270" t="s">
        <v>594</v>
      </c>
      <c r="B93" s="528"/>
      <c r="C93" s="589">
        <v>1100</v>
      </c>
      <c r="D93" s="589">
        <v>1000</v>
      </c>
      <c r="E93" s="534">
        <v>263.41000000000003</v>
      </c>
      <c r="F93" s="591">
        <v>15</v>
      </c>
      <c r="G93" s="530">
        <f>E93*F93</f>
        <v>3951.1500000000005</v>
      </c>
      <c r="H93" s="553">
        <v>0</v>
      </c>
      <c r="I93" s="524">
        <v>0</v>
      </c>
      <c r="J93" s="553"/>
      <c r="K93" s="553">
        <v>0</v>
      </c>
      <c r="L93" s="553">
        <v>0</v>
      </c>
      <c r="M93" s="524">
        <f>G93+H93+I93+J93+K93+L93</f>
        <v>3951.1500000000005</v>
      </c>
      <c r="N93" s="524">
        <v>341.27</v>
      </c>
      <c r="O93" s="524">
        <f>G93*1.1875%</f>
        <v>46.919906250000004</v>
      </c>
      <c r="P93" s="524"/>
      <c r="Q93" s="524">
        <v>0</v>
      </c>
      <c r="R93" s="524">
        <v>0</v>
      </c>
      <c r="S93" s="524">
        <v>0</v>
      </c>
      <c r="T93" s="524">
        <f>N93+O93+P93+Q93+R93+S93</f>
        <v>388.18990624999998</v>
      </c>
      <c r="U93" s="524">
        <f>M93-T93</f>
        <v>3562.9600937500004</v>
      </c>
      <c r="V93" s="524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9"/>
      <c r="C94" s="620"/>
      <c r="D94" s="620"/>
      <c r="E94" s="535"/>
      <c r="F94" s="592"/>
      <c r="G94" s="531"/>
      <c r="H94" s="554"/>
      <c r="I94" s="525"/>
      <c r="J94" s="554"/>
      <c r="K94" s="554"/>
      <c r="L94" s="554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39"/>
      <c r="X94" s="529"/>
    </row>
    <row r="95" spans="1:25" ht="65.25" customHeight="1" x14ac:dyDescent="0.5">
      <c r="A95" s="264" t="s">
        <v>594</v>
      </c>
      <c r="B95" s="528"/>
      <c r="C95" s="589">
        <v>1100</v>
      </c>
      <c r="D95" s="589">
        <v>1000</v>
      </c>
      <c r="E95" s="534">
        <v>263.41000000000003</v>
      </c>
      <c r="F95" s="591">
        <v>15</v>
      </c>
      <c r="G95" s="530">
        <f>E95*F95</f>
        <v>3951.1500000000005</v>
      </c>
      <c r="H95" s="553">
        <v>0</v>
      </c>
      <c r="I95" s="524">
        <v>0</v>
      </c>
      <c r="J95" s="553">
        <v>0</v>
      </c>
      <c r="K95" s="553">
        <v>0</v>
      </c>
      <c r="L95" s="553">
        <v>0</v>
      </c>
      <c r="M95" s="524">
        <f>G95+H95+I95+J95+K95+L95</f>
        <v>3951.1500000000005</v>
      </c>
      <c r="N95" s="524">
        <v>341.27</v>
      </c>
      <c r="O95" s="524">
        <v>0</v>
      </c>
      <c r="P95" s="524">
        <v>0</v>
      </c>
      <c r="Q95" s="524">
        <v>0</v>
      </c>
      <c r="R95" s="524">
        <v>0</v>
      </c>
      <c r="S95" s="524">
        <v>0</v>
      </c>
      <c r="T95" s="524">
        <f>N95+O95+P95+Q95+R95+S95</f>
        <v>341.27</v>
      </c>
      <c r="U95" s="524">
        <f>M95-T95</f>
        <v>3609.8800000000006</v>
      </c>
      <c r="V95" s="524">
        <v>0</v>
      </c>
      <c r="W95" s="539">
        <f>U95-V95</f>
        <v>3609.8800000000006</v>
      </c>
      <c r="X95" s="528"/>
    </row>
    <row r="96" spans="1:25" ht="65.25" customHeight="1" x14ac:dyDescent="0.5">
      <c r="A96" s="269"/>
      <c r="B96" s="529"/>
      <c r="C96" s="590"/>
      <c r="D96" s="590"/>
      <c r="E96" s="535"/>
      <c r="F96" s="592"/>
      <c r="G96" s="531"/>
      <c r="H96" s="554"/>
      <c r="I96" s="525"/>
      <c r="J96" s="554"/>
      <c r="K96" s="554"/>
      <c r="L96" s="554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39"/>
      <c r="X96" s="529"/>
    </row>
    <row r="97" spans="1:24" ht="65.25" customHeight="1" x14ac:dyDescent="0.5">
      <c r="A97" s="264" t="s">
        <v>594</v>
      </c>
      <c r="B97" s="528"/>
      <c r="C97" s="589">
        <v>1100</v>
      </c>
      <c r="D97" s="589">
        <v>1000</v>
      </c>
      <c r="E97" s="534">
        <v>263.41000000000003</v>
      </c>
      <c r="F97" s="593">
        <v>15</v>
      </c>
      <c r="G97" s="530">
        <f>E97*F97</f>
        <v>3951.1500000000005</v>
      </c>
      <c r="H97" s="553">
        <v>0</v>
      </c>
      <c r="I97" s="524">
        <v>0</v>
      </c>
      <c r="J97" s="553"/>
      <c r="K97" s="553">
        <v>0</v>
      </c>
      <c r="L97" s="553">
        <v>0</v>
      </c>
      <c r="M97" s="524">
        <f>G97+H97+I97+J97+K97+L97</f>
        <v>3951.1500000000005</v>
      </c>
      <c r="N97" s="524">
        <v>341.27</v>
      </c>
      <c r="O97" s="524">
        <v>0</v>
      </c>
      <c r="P97" s="524">
        <v>0</v>
      </c>
      <c r="Q97" s="524">
        <v>0</v>
      </c>
      <c r="R97" s="524">
        <v>0</v>
      </c>
      <c r="S97" s="524">
        <v>0</v>
      </c>
      <c r="T97" s="524">
        <f>N97+O97+P97+Q97+R97+S97</f>
        <v>341.27</v>
      </c>
      <c r="U97" s="524">
        <f>M97-T97</f>
        <v>3609.8800000000006</v>
      </c>
      <c r="V97" s="524">
        <v>0</v>
      </c>
      <c r="W97" s="539">
        <f>U97-V97</f>
        <v>3609.8800000000006</v>
      </c>
      <c r="X97" s="528"/>
    </row>
    <row r="98" spans="1:24" ht="65.25" customHeight="1" x14ac:dyDescent="0.5">
      <c r="A98" s="269"/>
      <c r="B98" s="529"/>
      <c r="C98" s="620"/>
      <c r="D98" s="620"/>
      <c r="E98" s="535"/>
      <c r="F98" s="594"/>
      <c r="G98" s="531"/>
      <c r="H98" s="554"/>
      <c r="I98" s="525"/>
      <c r="J98" s="554"/>
      <c r="K98" s="554"/>
      <c r="L98" s="554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39"/>
      <c r="X98" s="529"/>
    </row>
    <row r="99" spans="1:24" ht="65.25" hidden="1" customHeight="1" x14ac:dyDescent="0.5">
      <c r="A99" s="264" t="s">
        <v>594</v>
      </c>
      <c r="B99" s="528"/>
      <c r="C99" s="589">
        <v>1100</v>
      </c>
      <c r="D99" s="589">
        <v>1000</v>
      </c>
      <c r="E99" s="534"/>
      <c r="F99" s="591"/>
      <c r="G99" s="530">
        <f>E99*F99</f>
        <v>0</v>
      </c>
      <c r="H99" s="553">
        <v>0</v>
      </c>
      <c r="I99" s="524">
        <v>0</v>
      </c>
      <c r="J99" s="553"/>
      <c r="K99" s="553">
        <v>0</v>
      </c>
      <c r="L99" s="553">
        <v>0</v>
      </c>
      <c r="M99" s="524">
        <f>G99+H99+I99+J99+K99+L99</f>
        <v>0</v>
      </c>
      <c r="N99" s="524"/>
      <c r="O99" s="524">
        <f>M99*1.1875%</f>
        <v>0</v>
      </c>
      <c r="P99" s="524">
        <v>0</v>
      </c>
      <c r="Q99" s="524">
        <v>0</v>
      </c>
      <c r="R99" s="524">
        <v>0</v>
      </c>
      <c r="S99" s="524">
        <v>0</v>
      </c>
      <c r="T99" s="524">
        <f>N99+O99+P99+Q99+R99+S99</f>
        <v>0</v>
      </c>
      <c r="U99" s="524">
        <f>M99-T99</f>
        <v>0</v>
      </c>
      <c r="V99" s="524">
        <v>0</v>
      </c>
      <c r="W99" s="539">
        <f>U99-V99</f>
        <v>0</v>
      </c>
      <c r="X99" s="528"/>
    </row>
    <row r="100" spans="1:24" ht="65.25" hidden="1" customHeight="1" x14ac:dyDescent="0.5">
      <c r="A100" s="269"/>
      <c r="B100" s="561"/>
      <c r="C100" s="590"/>
      <c r="D100" s="590"/>
      <c r="E100" s="535"/>
      <c r="F100" s="592"/>
      <c r="G100" s="531"/>
      <c r="H100" s="554"/>
      <c r="I100" s="525"/>
      <c r="J100" s="554"/>
      <c r="K100" s="554"/>
      <c r="L100" s="554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39"/>
      <c r="X100" s="529"/>
    </row>
    <row r="101" spans="1:24" ht="65.25" hidden="1" customHeight="1" x14ac:dyDescent="0.5">
      <c r="A101" s="264" t="s">
        <v>594</v>
      </c>
      <c r="B101" s="528"/>
      <c r="C101" s="589">
        <v>1100</v>
      </c>
      <c r="D101" s="589">
        <v>1000</v>
      </c>
      <c r="E101" s="534"/>
      <c r="F101" s="591"/>
      <c r="G101" s="530">
        <f>E101*F101</f>
        <v>0</v>
      </c>
      <c r="H101" s="553">
        <v>0</v>
      </c>
      <c r="I101" s="524">
        <v>0</v>
      </c>
      <c r="J101" s="553"/>
      <c r="K101" s="553">
        <v>0</v>
      </c>
      <c r="L101" s="553">
        <v>0</v>
      </c>
      <c r="M101" s="524">
        <f>G101+H101+I101+J101+K101+L101</f>
        <v>0</v>
      </c>
      <c r="N101" s="524"/>
      <c r="O101" s="524">
        <f>M101*1.1875%</f>
        <v>0</v>
      </c>
      <c r="P101" s="524">
        <v>0</v>
      </c>
      <c r="Q101" s="524">
        <v>0</v>
      </c>
      <c r="R101" s="524">
        <v>0</v>
      </c>
      <c r="S101" s="524">
        <v>0</v>
      </c>
      <c r="T101" s="524">
        <f>N101+O101+P101+Q101+R101+S101</f>
        <v>0</v>
      </c>
      <c r="U101" s="524">
        <f>M101-T101</f>
        <v>0</v>
      </c>
      <c r="V101" s="524">
        <v>0</v>
      </c>
      <c r="W101" s="539">
        <f>U101-V101</f>
        <v>0</v>
      </c>
      <c r="X101" s="528"/>
    </row>
    <row r="102" spans="1:24" ht="65.25" hidden="1" customHeight="1" x14ac:dyDescent="0.5">
      <c r="A102" s="269"/>
      <c r="B102" s="529"/>
      <c r="C102" s="620"/>
      <c r="D102" s="620"/>
      <c r="E102" s="535"/>
      <c r="F102" s="592"/>
      <c r="G102" s="531"/>
      <c r="H102" s="554"/>
      <c r="I102" s="525"/>
      <c r="J102" s="554"/>
      <c r="K102" s="554"/>
      <c r="L102" s="554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39"/>
      <c r="X102" s="529"/>
    </row>
    <row r="103" spans="1:24" s="351" customFormat="1" ht="65.25" customHeight="1" x14ac:dyDescent="0.5">
      <c r="A103" s="264" t="s">
        <v>594</v>
      </c>
      <c r="B103" s="546"/>
      <c r="C103" s="613">
        <v>1100</v>
      </c>
      <c r="D103" s="613">
        <v>1000</v>
      </c>
      <c r="E103" s="534">
        <v>263.41000000000003</v>
      </c>
      <c r="F103" s="593">
        <v>15</v>
      </c>
      <c r="G103" s="534">
        <f>E103*F103</f>
        <v>3951.1500000000005</v>
      </c>
      <c r="H103" s="553">
        <v>0</v>
      </c>
      <c r="I103" s="524">
        <v>0</v>
      </c>
      <c r="J103" s="553">
        <v>0</v>
      </c>
      <c r="K103" s="553">
        <v>0</v>
      </c>
      <c r="L103" s="553">
        <v>0</v>
      </c>
      <c r="M103" s="524">
        <f>G103+H103+I103+J103+K103+L103</f>
        <v>3951.1500000000005</v>
      </c>
      <c r="N103" s="526">
        <v>341.27</v>
      </c>
      <c r="O103" s="524">
        <f>G103*1.1875%</f>
        <v>46.919906250000004</v>
      </c>
      <c r="P103" s="524">
        <v>0</v>
      </c>
      <c r="Q103" s="526">
        <v>0</v>
      </c>
      <c r="R103" s="526">
        <v>0</v>
      </c>
      <c r="S103" s="526">
        <v>0</v>
      </c>
      <c r="T103" s="524">
        <f>N103+O103+P103+Q103+R103+S103</f>
        <v>388.18990624999998</v>
      </c>
      <c r="U103" s="526">
        <f>M103-T103</f>
        <v>3562.9600937500004</v>
      </c>
      <c r="V103" s="526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5"/>
      <c r="F104" s="594"/>
      <c r="G104" s="535"/>
      <c r="H104" s="554"/>
      <c r="I104" s="525"/>
      <c r="J104" s="554"/>
      <c r="K104" s="554"/>
      <c r="L104" s="554"/>
      <c r="M104" s="525"/>
      <c r="N104" s="527"/>
      <c r="O104" s="525"/>
      <c r="P104" s="525"/>
      <c r="Q104" s="527"/>
      <c r="R104" s="527"/>
      <c r="S104" s="527"/>
      <c r="T104" s="525"/>
      <c r="U104" s="527"/>
      <c r="V104" s="527"/>
      <c r="W104" s="539"/>
      <c r="X104" s="546"/>
    </row>
    <row r="105" spans="1:24" ht="65.25" hidden="1" customHeight="1" x14ac:dyDescent="0.5">
      <c r="A105" s="270" t="s">
        <v>594</v>
      </c>
      <c r="B105" s="528"/>
      <c r="C105" s="595">
        <v>1100</v>
      </c>
      <c r="D105" s="595">
        <v>1000</v>
      </c>
      <c r="E105" s="534"/>
      <c r="F105" s="530"/>
      <c r="G105" s="530">
        <f>E105*F105</f>
        <v>0</v>
      </c>
      <c r="H105" s="553">
        <v>0</v>
      </c>
      <c r="I105" s="524">
        <v>0</v>
      </c>
      <c r="J105" s="553"/>
      <c r="K105" s="553">
        <v>0</v>
      </c>
      <c r="L105" s="553">
        <v>0</v>
      </c>
      <c r="M105" s="524">
        <f>G105+H105+I105+J105+K105+L105</f>
        <v>0</v>
      </c>
      <c r="N105" s="524"/>
      <c r="O105" s="524">
        <f>G105*1.187%</f>
        <v>0</v>
      </c>
      <c r="P105" s="524">
        <v>0</v>
      </c>
      <c r="Q105" s="524">
        <v>0</v>
      </c>
      <c r="R105" s="524">
        <v>0</v>
      </c>
      <c r="S105" s="524">
        <v>0</v>
      </c>
      <c r="T105" s="524">
        <f>N105+O105+P105+Q105+R105+S105</f>
        <v>0</v>
      </c>
      <c r="U105" s="524">
        <f>M105-T105</f>
        <v>0</v>
      </c>
      <c r="V105" s="524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9"/>
      <c r="C106" s="619"/>
      <c r="D106" s="619"/>
      <c r="E106" s="535"/>
      <c r="F106" s="531"/>
      <c r="G106" s="531"/>
      <c r="H106" s="554"/>
      <c r="I106" s="525"/>
      <c r="J106" s="554"/>
      <c r="K106" s="554"/>
      <c r="L106" s="554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39"/>
      <c r="X106" s="529"/>
    </row>
    <row r="107" spans="1:24" ht="65.25" hidden="1" customHeight="1" x14ac:dyDescent="0.5">
      <c r="A107" s="270" t="s">
        <v>594</v>
      </c>
      <c r="B107" s="528"/>
      <c r="C107" s="595">
        <v>1100</v>
      </c>
      <c r="D107" s="595">
        <v>1000</v>
      </c>
      <c r="E107" s="534"/>
      <c r="F107" s="530"/>
      <c r="G107" s="530">
        <f>E107*F107</f>
        <v>0</v>
      </c>
      <c r="H107" s="532">
        <v>0</v>
      </c>
      <c r="I107" s="524">
        <v>0</v>
      </c>
      <c r="J107" s="532"/>
      <c r="K107" s="532">
        <v>0</v>
      </c>
      <c r="L107" s="532">
        <v>0</v>
      </c>
      <c r="M107" s="524">
        <f>G107+H107+I107+J107+K107+L107</f>
        <v>0</v>
      </c>
      <c r="N107" s="524"/>
      <c r="O107" s="524">
        <f>G107*1.187%</f>
        <v>0</v>
      </c>
      <c r="P107" s="524">
        <v>0</v>
      </c>
      <c r="Q107" s="524">
        <v>0</v>
      </c>
      <c r="R107" s="524">
        <v>0</v>
      </c>
      <c r="S107" s="524">
        <v>0</v>
      </c>
      <c r="T107" s="524">
        <f>N107+O107+P107+Q107+R107+S107</f>
        <v>0</v>
      </c>
      <c r="U107" s="524">
        <f>M107-T107</f>
        <v>0</v>
      </c>
      <c r="V107" s="524"/>
      <c r="W107" s="539">
        <f>U107-V107</f>
        <v>0</v>
      </c>
      <c r="X107" s="528"/>
    </row>
    <row r="108" spans="1:24" ht="65.25" hidden="1" customHeight="1" thickBot="1" x14ac:dyDescent="0.55000000000000004">
      <c r="A108" s="269"/>
      <c r="B108" s="561"/>
      <c r="C108" s="596"/>
      <c r="D108" s="596"/>
      <c r="E108" s="535"/>
      <c r="F108" s="531"/>
      <c r="G108" s="531"/>
      <c r="H108" s="533"/>
      <c r="I108" s="525"/>
      <c r="J108" s="533"/>
      <c r="K108" s="533"/>
      <c r="L108" s="533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39"/>
      <c r="X108" s="618"/>
    </row>
    <row r="109" spans="1:24" ht="65.25" hidden="1" customHeight="1" x14ac:dyDescent="0.5">
      <c r="A109" s="270" t="s">
        <v>594</v>
      </c>
      <c r="B109" s="561"/>
      <c r="C109" s="595">
        <v>1100</v>
      </c>
      <c r="D109" s="595">
        <v>1000</v>
      </c>
      <c r="E109" s="534"/>
      <c r="F109" s="530"/>
      <c r="G109" s="530">
        <f>E109*F109</f>
        <v>0</v>
      </c>
      <c r="H109" s="553"/>
      <c r="I109" s="524">
        <v>0</v>
      </c>
      <c r="J109" s="553"/>
      <c r="K109" s="553">
        <v>0</v>
      </c>
      <c r="L109" s="553">
        <v>0</v>
      </c>
      <c r="M109" s="524">
        <f>G109+H109+I109+J109+K109+L109</f>
        <v>0</v>
      </c>
      <c r="N109" s="524"/>
      <c r="O109" s="524">
        <f>G109*1.187%</f>
        <v>0</v>
      </c>
      <c r="P109" s="524"/>
      <c r="Q109" s="524">
        <v>0</v>
      </c>
      <c r="R109" s="524">
        <v>0</v>
      </c>
      <c r="S109" s="524">
        <v>0</v>
      </c>
      <c r="T109" s="524">
        <f>N109+O109+P109+Q109+R109+S109</f>
        <v>0</v>
      </c>
      <c r="U109" s="524">
        <f>M109-T109</f>
        <v>0</v>
      </c>
      <c r="V109" s="524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9"/>
      <c r="C110" s="596"/>
      <c r="D110" s="596"/>
      <c r="E110" s="535"/>
      <c r="F110" s="531"/>
      <c r="G110" s="531"/>
      <c r="H110" s="554"/>
      <c r="I110" s="525"/>
      <c r="J110" s="554"/>
      <c r="K110" s="554"/>
      <c r="L110" s="554"/>
      <c r="M110" s="525"/>
      <c r="N110" s="525"/>
      <c r="O110" s="525"/>
      <c r="P110" s="525"/>
      <c r="Q110" s="525"/>
      <c r="R110" s="525"/>
      <c r="S110" s="525"/>
      <c r="T110" s="525"/>
      <c r="U110" s="525"/>
      <c r="V110" s="525"/>
      <c r="W110" s="539"/>
      <c r="X110" s="618"/>
    </row>
    <row r="111" spans="1:24" ht="65.25" hidden="1" customHeight="1" x14ac:dyDescent="0.5">
      <c r="A111" s="270" t="s">
        <v>594</v>
      </c>
      <c r="B111" s="561"/>
      <c r="C111" s="595">
        <v>1100</v>
      </c>
      <c r="D111" s="595">
        <v>1000</v>
      </c>
      <c r="E111" s="534"/>
      <c r="F111" s="530"/>
      <c r="G111" s="530">
        <f>E111*F111</f>
        <v>0</v>
      </c>
      <c r="H111" s="553">
        <v>0</v>
      </c>
      <c r="I111" s="524">
        <v>0</v>
      </c>
      <c r="J111" s="553"/>
      <c r="K111" s="553">
        <v>0</v>
      </c>
      <c r="L111" s="553">
        <v>0</v>
      </c>
      <c r="M111" s="524">
        <f>G111+H111+I111+J111+K111+L111</f>
        <v>0</v>
      </c>
      <c r="N111" s="524"/>
      <c r="O111" s="524">
        <f>G111*1.187%</f>
        <v>0</v>
      </c>
      <c r="P111" s="524">
        <v>0</v>
      </c>
      <c r="Q111" s="524">
        <v>0</v>
      </c>
      <c r="R111" s="524">
        <v>0</v>
      </c>
      <c r="S111" s="524">
        <v>0</v>
      </c>
      <c r="T111" s="524">
        <f>N111+O111+P111+Q111+R111+S111</f>
        <v>0</v>
      </c>
      <c r="U111" s="524">
        <f>M111-T111</f>
        <v>0</v>
      </c>
      <c r="V111" s="524">
        <v>0</v>
      </c>
      <c r="W111" s="539">
        <f>U111-V111</f>
        <v>0</v>
      </c>
      <c r="X111" s="561"/>
    </row>
    <row r="112" spans="1:24" ht="65.25" hidden="1" customHeight="1" x14ac:dyDescent="0.5">
      <c r="A112" s="314"/>
      <c r="B112" s="529"/>
      <c r="C112" s="596"/>
      <c r="D112" s="596"/>
      <c r="E112" s="535"/>
      <c r="F112" s="531"/>
      <c r="G112" s="531"/>
      <c r="H112" s="554"/>
      <c r="I112" s="525"/>
      <c r="J112" s="554"/>
      <c r="K112" s="554"/>
      <c r="L112" s="554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39"/>
      <c r="X112" s="529"/>
    </row>
    <row r="113" spans="1:24" ht="65.25" customHeight="1" x14ac:dyDescent="0.5">
      <c r="A113" s="264" t="s">
        <v>594</v>
      </c>
      <c r="B113" s="546"/>
      <c r="C113" s="613">
        <v>1100</v>
      </c>
      <c r="D113" s="613">
        <v>1000</v>
      </c>
      <c r="E113" s="534">
        <v>263.41000000000003</v>
      </c>
      <c r="F113" s="593">
        <v>15</v>
      </c>
      <c r="G113" s="534">
        <f>E113*F113</f>
        <v>3951.1500000000005</v>
      </c>
      <c r="H113" s="553">
        <v>0</v>
      </c>
      <c r="I113" s="524">
        <v>0</v>
      </c>
      <c r="J113" s="553">
        <v>0</v>
      </c>
      <c r="K113" s="553">
        <v>0</v>
      </c>
      <c r="L113" s="553">
        <v>0</v>
      </c>
      <c r="M113" s="524">
        <f>G113+H113+I113+J113+K113+L113</f>
        <v>3951.1500000000005</v>
      </c>
      <c r="N113" s="526">
        <v>341.27</v>
      </c>
      <c r="O113" s="524">
        <v>0</v>
      </c>
      <c r="P113" s="524">
        <v>0</v>
      </c>
      <c r="Q113" s="526">
        <v>0</v>
      </c>
      <c r="R113" s="526">
        <v>0</v>
      </c>
      <c r="S113" s="526">
        <v>0</v>
      </c>
      <c r="T113" s="524">
        <f>N113+O113+P113+Q113+R113+S113</f>
        <v>341.27</v>
      </c>
      <c r="U113" s="526">
        <f>M113-T113</f>
        <v>3609.8800000000006</v>
      </c>
      <c r="V113" s="526">
        <v>0</v>
      </c>
      <c r="W113" s="539">
        <f>U113-V113</f>
        <v>3609.8800000000006</v>
      </c>
      <c r="X113" s="546"/>
    </row>
    <row r="114" spans="1:24" ht="65.25" customHeight="1" x14ac:dyDescent="0.5">
      <c r="A114" s="269"/>
      <c r="B114" s="546"/>
      <c r="C114" s="614"/>
      <c r="D114" s="614"/>
      <c r="E114" s="535"/>
      <c r="F114" s="594"/>
      <c r="G114" s="535"/>
      <c r="H114" s="554"/>
      <c r="I114" s="525"/>
      <c r="J114" s="554"/>
      <c r="K114" s="554"/>
      <c r="L114" s="554"/>
      <c r="M114" s="525"/>
      <c r="N114" s="527"/>
      <c r="O114" s="525"/>
      <c r="P114" s="525"/>
      <c r="Q114" s="527"/>
      <c r="R114" s="527"/>
      <c r="S114" s="527"/>
      <c r="T114" s="525"/>
      <c r="U114" s="527"/>
      <c r="V114" s="527"/>
      <c r="W114" s="539"/>
      <c r="X114" s="546"/>
    </row>
    <row r="115" spans="1:24" ht="65.25" customHeight="1" x14ac:dyDescent="0.5">
      <c r="A115" s="264" t="s">
        <v>594</v>
      </c>
      <c r="B115" s="546"/>
      <c r="C115" s="613">
        <v>1100</v>
      </c>
      <c r="D115" s="613">
        <v>1000</v>
      </c>
      <c r="E115" s="534">
        <v>263.41000000000003</v>
      </c>
      <c r="F115" s="593">
        <v>15</v>
      </c>
      <c r="G115" s="534">
        <f>E115*F115</f>
        <v>3951.1500000000005</v>
      </c>
      <c r="H115" s="553">
        <v>0</v>
      </c>
      <c r="I115" s="524">
        <v>0</v>
      </c>
      <c r="J115" s="553">
        <v>0</v>
      </c>
      <c r="K115" s="553">
        <v>0</v>
      </c>
      <c r="L115" s="553">
        <v>0</v>
      </c>
      <c r="M115" s="524">
        <f>G115+H115+I115+J115+K115+L115</f>
        <v>3951.1500000000005</v>
      </c>
      <c r="N115" s="526">
        <v>341.27</v>
      </c>
      <c r="O115" s="524">
        <f>G115*1.1875%</f>
        <v>46.919906250000004</v>
      </c>
      <c r="P115" s="524">
        <v>0</v>
      </c>
      <c r="Q115" s="526">
        <v>0</v>
      </c>
      <c r="R115" s="526">
        <v>0</v>
      </c>
      <c r="S115" s="526">
        <v>0</v>
      </c>
      <c r="T115" s="524">
        <f>N115+O115+P115+Q115+R115+S115</f>
        <v>388.18990624999998</v>
      </c>
      <c r="U115" s="526">
        <f>M115-T115</f>
        <v>3562.9600937500004</v>
      </c>
      <c r="V115" s="526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5"/>
      <c r="F116" s="594"/>
      <c r="G116" s="535"/>
      <c r="H116" s="554"/>
      <c r="I116" s="525"/>
      <c r="J116" s="554"/>
      <c r="K116" s="554"/>
      <c r="L116" s="554"/>
      <c r="M116" s="525"/>
      <c r="N116" s="527"/>
      <c r="O116" s="525"/>
      <c r="P116" s="525"/>
      <c r="Q116" s="527"/>
      <c r="R116" s="527"/>
      <c r="S116" s="527"/>
      <c r="T116" s="525"/>
      <c r="U116" s="527"/>
      <c r="V116" s="527"/>
      <c r="W116" s="539"/>
      <c r="X116" s="546"/>
    </row>
    <row r="117" spans="1:24" ht="65.25" customHeight="1" x14ac:dyDescent="0.5">
      <c r="A117" s="264" t="s">
        <v>594</v>
      </c>
      <c r="B117" s="546"/>
      <c r="C117" s="613">
        <v>1100</v>
      </c>
      <c r="D117" s="613">
        <v>1000</v>
      </c>
      <c r="E117" s="534">
        <v>263.41000000000003</v>
      </c>
      <c r="F117" s="593">
        <v>15</v>
      </c>
      <c r="G117" s="534">
        <f>E117*F117</f>
        <v>3951.1500000000005</v>
      </c>
      <c r="H117" s="553">
        <v>0</v>
      </c>
      <c r="I117" s="524">
        <v>0</v>
      </c>
      <c r="J117" s="553">
        <v>0</v>
      </c>
      <c r="K117" s="553">
        <v>0</v>
      </c>
      <c r="L117" s="553">
        <v>0</v>
      </c>
      <c r="M117" s="524">
        <f>G117+H117+I117+J117+K117+L117</f>
        <v>3951.1500000000005</v>
      </c>
      <c r="N117" s="526">
        <v>341.27</v>
      </c>
      <c r="O117" s="524">
        <f>G117*1.1875%</f>
        <v>46.919906250000004</v>
      </c>
      <c r="P117" s="524">
        <v>0</v>
      </c>
      <c r="Q117" s="526">
        <v>0</v>
      </c>
      <c r="R117" s="526">
        <v>0</v>
      </c>
      <c r="S117" s="526">
        <v>0</v>
      </c>
      <c r="T117" s="524">
        <f>N117+O117+P117+Q117+R117+S117</f>
        <v>388.18990624999998</v>
      </c>
      <c r="U117" s="526">
        <f>M117-T117</f>
        <v>3562.9600937500004</v>
      </c>
      <c r="V117" s="526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5"/>
      <c r="F118" s="594"/>
      <c r="G118" s="535"/>
      <c r="H118" s="554"/>
      <c r="I118" s="525"/>
      <c r="J118" s="554"/>
      <c r="K118" s="554"/>
      <c r="L118" s="554"/>
      <c r="M118" s="525"/>
      <c r="N118" s="527"/>
      <c r="O118" s="525"/>
      <c r="P118" s="525"/>
      <c r="Q118" s="527"/>
      <c r="R118" s="527"/>
      <c r="S118" s="527"/>
      <c r="T118" s="525"/>
      <c r="U118" s="527"/>
      <c r="V118" s="527"/>
      <c r="W118" s="539"/>
      <c r="X118" s="546"/>
    </row>
    <row r="119" spans="1:24" ht="65.25" customHeight="1" x14ac:dyDescent="0.5">
      <c r="A119" s="264" t="s">
        <v>594</v>
      </c>
      <c r="B119" s="615"/>
      <c r="C119" s="617">
        <v>1100</v>
      </c>
      <c r="D119" s="617">
        <v>1000</v>
      </c>
      <c r="E119" s="534">
        <v>263.41000000000003</v>
      </c>
      <c r="F119" s="593">
        <v>15</v>
      </c>
      <c r="G119" s="534">
        <f>E119*F119</f>
        <v>3951.1500000000005</v>
      </c>
      <c r="H119" s="553">
        <v>0</v>
      </c>
      <c r="I119" s="524">
        <v>0</v>
      </c>
      <c r="J119" s="553">
        <v>0</v>
      </c>
      <c r="K119" s="553">
        <v>0</v>
      </c>
      <c r="L119" s="553">
        <v>0</v>
      </c>
      <c r="M119" s="524">
        <f>G119+H119+I119+J119+K119+L119</f>
        <v>3951.1500000000005</v>
      </c>
      <c r="N119" s="526">
        <v>341.27</v>
      </c>
      <c r="O119" s="524">
        <f>G119*1.1875%</f>
        <v>46.919906250000004</v>
      </c>
      <c r="P119" s="524">
        <v>0</v>
      </c>
      <c r="Q119" s="526">
        <v>0</v>
      </c>
      <c r="R119" s="526">
        <v>0</v>
      </c>
      <c r="S119" s="526">
        <v>0</v>
      </c>
      <c r="T119" s="524">
        <f>N119+O119+P119+Q119+R119+S119</f>
        <v>388.18990624999998</v>
      </c>
      <c r="U119" s="526">
        <f>M119-T119</f>
        <v>3562.9600937500004</v>
      </c>
      <c r="V119" s="526">
        <v>0</v>
      </c>
      <c r="W119" s="526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5"/>
      <c r="F120" s="594"/>
      <c r="G120" s="535"/>
      <c r="H120" s="554"/>
      <c r="I120" s="525"/>
      <c r="J120" s="554"/>
      <c r="K120" s="554"/>
      <c r="L120" s="554"/>
      <c r="M120" s="525"/>
      <c r="N120" s="527"/>
      <c r="O120" s="525"/>
      <c r="P120" s="525"/>
      <c r="Q120" s="527"/>
      <c r="R120" s="527"/>
      <c r="S120" s="527"/>
      <c r="T120" s="525"/>
      <c r="U120" s="527"/>
      <c r="V120" s="527"/>
      <c r="W120" s="527"/>
      <c r="X120" s="616"/>
    </row>
    <row r="121" spans="1:24" ht="65.25" customHeight="1" x14ac:dyDescent="0.5">
      <c r="A121" s="264" t="s">
        <v>594</v>
      </c>
      <c r="B121" s="546"/>
      <c r="C121" s="613">
        <v>1100</v>
      </c>
      <c r="D121" s="613">
        <v>1000</v>
      </c>
      <c r="E121" s="534">
        <v>263.41000000000003</v>
      </c>
      <c r="F121" s="593">
        <v>15</v>
      </c>
      <c r="G121" s="534">
        <f>E121*F121</f>
        <v>3951.1500000000005</v>
      </c>
      <c r="H121" s="553">
        <v>0</v>
      </c>
      <c r="I121" s="524">
        <v>0</v>
      </c>
      <c r="J121" s="553">
        <v>0</v>
      </c>
      <c r="K121" s="553">
        <v>0</v>
      </c>
      <c r="L121" s="553">
        <v>0</v>
      </c>
      <c r="M121" s="524">
        <f>G121+H121+I121+J121+K121+L121</f>
        <v>3951.1500000000005</v>
      </c>
      <c r="N121" s="526">
        <v>341.27</v>
      </c>
      <c r="O121" s="524">
        <f>G121*1.1875%</f>
        <v>46.919906250000004</v>
      </c>
      <c r="P121" s="524">
        <v>0</v>
      </c>
      <c r="Q121" s="526">
        <v>0</v>
      </c>
      <c r="R121" s="526">
        <v>0</v>
      </c>
      <c r="S121" s="526">
        <v>0</v>
      </c>
      <c r="T121" s="524">
        <f>N121+O121+P121+Q121+R121+S121</f>
        <v>388.18990624999998</v>
      </c>
      <c r="U121" s="526">
        <f>M121-T121</f>
        <v>3562.9600937500004</v>
      </c>
      <c r="V121" s="526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5"/>
      <c r="F122" s="594"/>
      <c r="G122" s="535"/>
      <c r="H122" s="554"/>
      <c r="I122" s="525"/>
      <c r="J122" s="554"/>
      <c r="K122" s="554"/>
      <c r="L122" s="554"/>
      <c r="M122" s="525"/>
      <c r="N122" s="527"/>
      <c r="O122" s="525"/>
      <c r="P122" s="525"/>
      <c r="Q122" s="527"/>
      <c r="R122" s="527"/>
      <c r="S122" s="527"/>
      <c r="T122" s="525"/>
      <c r="U122" s="527"/>
      <c r="V122" s="527"/>
      <c r="W122" s="539"/>
      <c r="X122" s="546"/>
    </row>
    <row r="123" spans="1:24" ht="65.25" customHeight="1" x14ac:dyDescent="0.5">
      <c r="A123" s="264" t="s">
        <v>594</v>
      </c>
      <c r="B123" s="546"/>
      <c r="C123" s="613">
        <v>1100</v>
      </c>
      <c r="D123" s="613">
        <v>1000</v>
      </c>
      <c r="E123" s="534">
        <v>263.41000000000003</v>
      </c>
      <c r="F123" s="593">
        <v>15</v>
      </c>
      <c r="G123" s="534">
        <f>E123*F123</f>
        <v>3951.1500000000005</v>
      </c>
      <c r="H123" s="553">
        <v>0</v>
      </c>
      <c r="I123" s="524">
        <v>0</v>
      </c>
      <c r="J123" s="553">
        <v>0</v>
      </c>
      <c r="K123" s="553">
        <v>0</v>
      </c>
      <c r="L123" s="553">
        <v>0</v>
      </c>
      <c r="M123" s="524">
        <f>G123+H123+I123+J123+K123+L123</f>
        <v>3951.1500000000005</v>
      </c>
      <c r="N123" s="526">
        <v>341.27</v>
      </c>
      <c r="O123" s="524">
        <f>G123*1.1875%</f>
        <v>46.919906250000004</v>
      </c>
      <c r="P123" s="524">
        <v>0</v>
      </c>
      <c r="Q123" s="526">
        <v>0</v>
      </c>
      <c r="R123" s="526">
        <v>0</v>
      </c>
      <c r="S123" s="526">
        <v>0</v>
      </c>
      <c r="T123" s="524">
        <f>N123+O123+P123+Q123+R123+S123</f>
        <v>388.18990624999998</v>
      </c>
      <c r="U123" s="526">
        <f>M123-T123</f>
        <v>3562.9600937500004</v>
      </c>
      <c r="V123" s="526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5"/>
      <c r="F124" s="594"/>
      <c r="G124" s="535"/>
      <c r="H124" s="554"/>
      <c r="I124" s="525"/>
      <c r="J124" s="554"/>
      <c r="K124" s="554"/>
      <c r="L124" s="554"/>
      <c r="M124" s="525"/>
      <c r="N124" s="527"/>
      <c r="O124" s="525"/>
      <c r="P124" s="525"/>
      <c r="Q124" s="527"/>
      <c r="R124" s="527"/>
      <c r="S124" s="527"/>
      <c r="T124" s="525"/>
      <c r="U124" s="527"/>
      <c r="V124" s="527"/>
      <c r="W124" s="539"/>
      <c r="X124" s="546"/>
    </row>
    <row r="125" spans="1:24" ht="65.25" customHeight="1" x14ac:dyDescent="0.5">
      <c r="A125" s="264" t="s">
        <v>594</v>
      </c>
      <c r="B125" s="546"/>
      <c r="C125" s="613">
        <v>1100</v>
      </c>
      <c r="D125" s="613">
        <v>1000</v>
      </c>
      <c r="E125" s="534">
        <v>263.41000000000003</v>
      </c>
      <c r="F125" s="593">
        <v>15</v>
      </c>
      <c r="G125" s="534">
        <f>E125*F125</f>
        <v>3951.1500000000005</v>
      </c>
      <c r="H125" s="553">
        <v>0</v>
      </c>
      <c r="I125" s="524">
        <v>0</v>
      </c>
      <c r="J125" s="553">
        <v>0</v>
      </c>
      <c r="K125" s="553">
        <v>0</v>
      </c>
      <c r="L125" s="553">
        <v>0</v>
      </c>
      <c r="M125" s="524">
        <f>G125+H125+I125+J125+K125+L125</f>
        <v>3951.1500000000005</v>
      </c>
      <c r="N125" s="526">
        <v>341.27</v>
      </c>
      <c r="O125" s="524">
        <f>G125*1.1875%</f>
        <v>46.919906250000004</v>
      </c>
      <c r="P125" s="524">
        <v>0</v>
      </c>
      <c r="Q125" s="526">
        <v>0</v>
      </c>
      <c r="R125" s="526">
        <v>0</v>
      </c>
      <c r="S125" s="526">
        <v>0</v>
      </c>
      <c r="T125" s="524">
        <f>N125+O125+P125+Q125+R125+S125</f>
        <v>388.18990624999998</v>
      </c>
      <c r="U125" s="526">
        <f>M125-T125</f>
        <v>3562.9600937500004</v>
      </c>
      <c r="V125" s="526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5"/>
      <c r="F126" s="594"/>
      <c r="G126" s="535"/>
      <c r="H126" s="554"/>
      <c r="I126" s="525"/>
      <c r="J126" s="554"/>
      <c r="K126" s="554"/>
      <c r="L126" s="554"/>
      <c r="M126" s="525"/>
      <c r="N126" s="527"/>
      <c r="O126" s="525"/>
      <c r="P126" s="525"/>
      <c r="Q126" s="527"/>
      <c r="R126" s="527"/>
      <c r="S126" s="527"/>
      <c r="T126" s="525"/>
      <c r="U126" s="527"/>
      <c r="V126" s="527"/>
      <c r="W126" s="539"/>
      <c r="X126" s="546"/>
    </row>
    <row r="127" spans="1:24" ht="47.25" customHeight="1" thickBot="1" x14ac:dyDescent="0.55000000000000004">
      <c r="A127" s="318" t="s">
        <v>66</v>
      </c>
      <c r="C127" s="325"/>
      <c r="D127" s="325"/>
      <c r="E127" s="325"/>
      <c r="F127" s="325"/>
      <c r="G127" s="325">
        <f>SUM(G87:G126)</f>
        <v>43462.650000000009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43462.650000000009</v>
      </c>
      <c r="N127" s="325">
        <f>SUM(N87:N126)</f>
        <v>3753.97</v>
      </c>
      <c r="O127" s="325">
        <f>SUM(O87:O126)</f>
        <v>375.35925000000003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4129.3292500000007</v>
      </c>
      <c r="U127" s="325">
        <f>SUM(U87:U126)</f>
        <v>39333.320750000006</v>
      </c>
      <c r="V127" s="325">
        <f>SUM(V87:V126)</f>
        <v>225.15</v>
      </c>
      <c r="W127" s="325">
        <f>SUM(W87:W126)</f>
        <v>39108.170750000005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0"/>
      <c r="T128" s="288"/>
      <c r="U128" s="288"/>
      <c r="V128" s="288"/>
      <c r="W128" s="290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588</v>
      </c>
      <c r="J129" s="330" t="s">
        <v>11</v>
      </c>
      <c r="K129" s="330" t="s">
        <v>13</v>
      </c>
      <c r="L129" s="330" t="s">
        <v>415</v>
      </c>
      <c r="M129" s="611" t="s">
        <v>15</v>
      </c>
      <c r="N129" s="295" t="s">
        <v>387</v>
      </c>
      <c r="O129" s="565" t="s">
        <v>17</v>
      </c>
      <c r="P129" s="296" t="s">
        <v>18</v>
      </c>
      <c r="Q129" s="297" t="s">
        <v>19</v>
      </c>
      <c r="R129" s="297" t="s">
        <v>20</v>
      </c>
      <c r="S129" s="297" t="s">
        <v>416</v>
      </c>
      <c r="T129" s="567" t="s">
        <v>15</v>
      </c>
      <c r="U129" s="298" t="s">
        <v>15</v>
      </c>
      <c r="V129" s="299" t="s">
        <v>568</v>
      </c>
      <c r="W129" s="331" t="s">
        <v>24</v>
      </c>
      <c r="X129" s="603"/>
    </row>
    <row r="130" spans="1:24" s="252" customFormat="1" ht="81.75" customHeight="1" thickBot="1" x14ac:dyDescent="0.5">
      <c r="A130" s="301" t="s">
        <v>25</v>
      </c>
      <c r="B130" s="598"/>
      <c r="C130" s="606"/>
      <c r="D130" s="608"/>
      <c r="E130" s="332" t="s">
        <v>26</v>
      </c>
      <c r="F130" s="333" t="s">
        <v>417</v>
      </c>
      <c r="G130" s="610"/>
      <c r="H130" s="334" t="s">
        <v>29</v>
      </c>
      <c r="I130" s="334" t="s">
        <v>589</v>
      </c>
      <c r="J130" s="335" t="s">
        <v>28</v>
      </c>
      <c r="K130" s="336" t="s">
        <v>30</v>
      </c>
      <c r="L130" s="335" t="s">
        <v>31</v>
      </c>
      <c r="M130" s="612"/>
      <c r="N130" s="307"/>
      <c r="O130" s="566"/>
      <c r="P130" s="308" t="s">
        <v>12</v>
      </c>
      <c r="Q130" s="309" t="s">
        <v>32</v>
      </c>
      <c r="R130" s="309" t="s">
        <v>33</v>
      </c>
      <c r="S130" s="309" t="s">
        <v>34</v>
      </c>
      <c r="T130" s="568"/>
      <c r="U130" s="310" t="s">
        <v>35</v>
      </c>
      <c r="V130" s="301" t="s">
        <v>590</v>
      </c>
      <c r="W130" s="337" t="s">
        <v>37</v>
      </c>
      <c r="X130" s="604"/>
    </row>
    <row r="131" spans="1:24" ht="65.25" customHeight="1" x14ac:dyDescent="0.5">
      <c r="A131" s="312" t="s">
        <v>591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599</v>
      </c>
      <c r="B132" s="528"/>
      <c r="C132" s="595">
        <v>1100</v>
      </c>
      <c r="D132" s="595">
        <v>1000</v>
      </c>
      <c r="E132" s="534"/>
      <c r="F132" s="530"/>
      <c r="G132" s="530">
        <f>E132*F132</f>
        <v>0</v>
      </c>
      <c r="H132" s="532">
        <v>0</v>
      </c>
      <c r="I132" s="524">
        <v>0</v>
      </c>
      <c r="J132" s="532">
        <v>0</v>
      </c>
      <c r="K132" s="532">
        <v>0</v>
      </c>
      <c r="L132" s="532">
        <v>0</v>
      </c>
      <c r="M132" s="524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8"/>
    </row>
    <row r="133" spans="1:24" s="353" customFormat="1" ht="65.25" hidden="1" customHeight="1" x14ac:dyDescent="0.5">
      <c r="A133" s="352"/>
      <c r="B133" s="529"/>
      <c r="C133" s="596"/>
      <c r="D133" s="596"/>
      <c r="E133" s="535"/>
      <c r="F133" s="531"/>
      <c r="G133" s="531"/>
      <c r="H133" s="533"/>
      <c r="I133" s="525"/>
      <c r="J133" s="533"/>
      <c r="K133" s="533"/>
      <c r="L133" s="533"/>
      <c r="M133" s="525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9"/>
    </row>
    <row r="134" spans="1:24" ht="65.25" hidden="1" customHeight="1" x14ac:dyDescent="0.5">
      <c r="A134" s="270" t="s">
        <v>594</v>
      </c>
      <c r="B134" s="528"/>
      <c r="C134" s="595">
        <v>1100</v>
      </c>
      <c r="D134" s="595">
        <v>1000</v>
      </c>
      <c r="E134" s="534"/>
      <c r="F134" s="530"/>
      <c r="G134" s="530">
        <f>E134*F134</f>
        <v>0</v>
      </c>
      <c r="H134" s="532">
        <v>0</v>
      </c>
      <c r="I134" s="524">
        <v>0</v>
      </c>
      <c r="J134" s="532"/>
      <c r="K134" s="532">
        <v>0</v>
      </c>
      <c r="L134" s="532">
        <v>0</v>
      </c>
      <c r="M134" s="524">
        <f>G134+H134+I134+J134+K134+L134</f>
        <v>0</v>
      </c>
      <c r="N134" s="524"/>
      <c r="O134" s="524">
        <f>G134*1.187%</f>
        <v>0</v>
      </c>
      <c r="P134" s="524">
        <v>0</v>
      </c>
      <c r="Q134" s="524">
        <v>0</v>
      </c>
      <c r="R134" s="524">
        <v>0</v>
      </c>
      <c r="S134" s="524">
        <v>0</v>
      </c>
      <c r="T134" s="524">
        <f>N134+O134+P134+Q134+R134+S134</f>
        <v>0</v>
      </c>
      <c r="U134" s="524">
        <f>M134-T134</f>
        <v>0</v>
      </c>
      <c r="V134" s="524"/>
      <c r="W134" s="526">
        <f>U134-V134</f>
        <v>0</v>
      </c>
      <c r="X134" s="528"/>
    </row>
    <row r="135" spans="1:24" ht="65.25" hidden="1" customHeight="1" x14ac:dyDescent="0.5">
      <c r="A135" s="272"/>
      <c r="B135" s="529"/>
      <c r="C135" s="596"/>
      <c r="D135" s="596"/>
      <c r="E135" s="535"/>
      <c r="F135" s="531"/>
      <c r="G135" s="531"/>
      <c r="H135" s="533"/>
      <c r="I135" s="525"/>
      <c r="J135" s="533"/>
      <c r="K135" s="533"/>
      <c r="L135" s="533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7"/>
      <c r="X135" s="529"/>
    </row>
    <row r="136" spans="1:24" ht="65.25" customHeight="1" x14ac:dyDescent="0.5">
      <c r="A136" s="270" t="s">
        <v>594</v>
      </c>
      <c r="B136" s="528"/>
      <c r="C136" s="589">
        <v>1100</v>
      </c>
      <c r="D136" s="589">
        <v>1000</v>
      </c>
      <c r="E136" s="534">
        <v>263.41000000000003</v>
      </c>
      <c r="F136" s="591">
        <v>15</v>
      </c>
      <c r="G136" s="530">
        <f>E136*F136</f>
        <v>3951.1500000000005</v>
      </c>
      <c r="H136" s="532">
        <v>0</v>
      </c>
      <c r="I136" s="524">
        <v>0</v>
      </c>
      <c r="J136" s="532"/>
      <c r="K136" s="532">
        <v>0</v>
      </c>
      <c r="L136" s="532">
        <v>0</v>
      </c>
      <c r="M136" s="524">
        <f>G136+H136+I136+J136+K136+L136</f>
        <v>3951.1500000000005</v>
      </c>
      <c r="N136" s="524">
        <v>341.27</v>
      </c>
      <c r="O136" s="524">
        <f>G136*1.1875%</f>
        <v>46.919906250000004</v>
      </c>
      <c r="P136" s="524">
        <v>0</v>
      </c>
      <c r="Q136" s="524">
        <v>0</v>
      </c>
      <c r="R136" s="524">
        <v>0</v>
      </c>
      <c r="S136" s="524">
        <v>0</v>
      </c>
      <c r="T136" s="524">
        <f>N136+O136+P136+Q136+R136+S136</f>
        <v>388.18990624999998</v>
      </c>
      <c r="U136" s="524">
        <f>M136-T136</f>
        <v>3562.9600937500004</v>
      </c>
      <c r="V136" s="524"/>
      <c r="W136" s="526">
        <f>U136-V136</f>
        <v>3562.9600937500004</v>
      </c>
      <c r="X136" s="528"/>
    </row>
    <row r="137" spans="1:24" ht="65.25" customHeight="1" x14ac:dyDescent="0.5">
      <c r="A137" s="269"/>
      <c r="B137" s="529"/>
      <c r="C137" s="590"/>
      <c r="D137" s="590"/>
      <c r="E137" s="535"/>
      <c r="F137" s="592"/>
      <c r="G137" s="531"/>
      <c r="H137" s="533"/>
      <c r="I137" s="525"/>
      <c r="J137" s="533"/>
      <c r="K137" s="533"/>
      <c r="L137" s="533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7"/>
      <c r="X137" s="529"/>
    </row>
    <row r="138" spans="1:24" ht="65.25" hidden="1" customHeight="1" x14ac:dyDescent="0.5">
      <c r="A138" s="264" t="s">
        <v>594</v>
      </c>
      <c r="B138" s="528"/>
      <c r="C138" s="589">
        <v>1100</v>
      </c>
      <c r="D138" s="589">
        <v>1000</v>
      </c>
      <c r="E138" s="534"/>
      <c r="F138" s="593"/>
      <c r="G138" s="530">
        <f>E138*F138</f>
        <v>0</v>
      </c>
      <c r="H138" s="532">
        <v>0</v>
      </c>
      <c r="I138" s="524">
        <v>0</v>
      </c>
      <c r="J138" s="532">
        <v>0</v>
      </c>
      <c r="K138" s="532">
        <v>0</v>
      </c>
      <c r="L138" s="532">
        <v>0</v>
      </c>
      <c r="M138" s="524">
        <f>G138+H138+I138+J138+K138+L138</f>
        <v>0</v>
      </c>
      <c r="N138" s="524"/>
      <c r="O138" s="524">
        <f>G138*1.187%</f>
        <v>0</v>
      </c>
      <c r="P138" s="524">
        <v>0</v>
      </c>
      <c r="Q138" s="524">
        <v>0</v>
      </c>
      <c r="R138" s="524">
        <v>0</v>
      </c>
      <c r="S138" s="524">
        <v>0</v>
      </c>
      <c r="T138" s="524">
        <f>N138+O138+P138+Q138+R138+S138</f>
        <v>0</v>
      </c>
      <c r="U138" s="524">
        <f>M138-T138</f>
        <v>0</v>
      </c>
      <c r="V138" s="524"/>
      <c r="W138" s="526">
        <f>U138-V138</f>
        <v>0</v>
      </c>
      <c r="X138" s="528"/>
    </row>
    <row r="139" spans="1:24" ht="65.25" hidden="1" customHeight="1" x14ac:dyDescent="0.5">
      <c r="A139" s="343"/>
      <c r="B139" s="529"/>
      <c r="C139" s="590"/>
      <c r="D139" s="590"/>
      <c r="E139" s="535"/>
      <c r="F139" s="594"/>
      <c r="G139" s="531"/>
      <c r="H139" s="533"/>
      <c r="I139" s="525"/>
      <c r="J139" s="533"/>
      <c r="K139" s="533"/>
      <c r="L139" s="533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7"/>
      <c r="X139" s="529"/>
    </row>
    <row r="140" spans="1:24" ht="65.25" hidden="1" customHeight="1" x14ac:dyDescent="0.5">
      <c r="A140" s="264" t="s">
        <v>594</v>
      </c>
      <c r="B140" s="528"/>
      <c r="C140" s="589">
        <v>1100</v>
      </c>
      <c r="D140" s="589">
        <v>1000</v>
      </c>
      <c r="E140" s="534"/>
      <c r="F140" s="591"/>
      <c r="G140" s="530">
        <f>E140*F140</f>
        <v>0</v>
      </c>
      <c r="H140" s="532"/>
      <c r="I140" s="524">
        <v>0</v>
      </c>
      <c r="J140" s="532"/>
      <c r="K140" s="532">
        <v>0</v>
      </c>
      <c r="L140" s="532">
        <v>0</v>
      </c>
      <c r="M140" s="524">
        <f>G140+H140+I140+J140+K140+L140</f>
        <v>0</v>
      </c>
      <c r="N140" s="524"/>
      <c r="O140" s="524">
        <f>G140*1.187%</f>
        <v>0</v>
      </c>
      <c r="P140" s="524"/>
      <c r="Q140" s="524">
        <v>0</v>
      </c>
      <c r="R140" s="524">
        <v>0</v>
      </c>
      <c r="S140" s="524">
        <v>0</v>
      </c>
      <c r="T140" s="524">
        <f>N140+O140+P140+Q140+R140+S140</f>
        <v>0</v>
      </c>
      <c r="U140" s="524">
        <f>M140-T140</f>
        <v>0</v>
      </c>
      <c r="V140" s="524"/>
      <c r="W140" s="526">
        <f>U140-V140</f>
        <v>0</v>
      </c>
      <c r="X140" s="528"/>
    </row>
    <row r="141" spans="1:24" ht="65.25" hidden="1" customHeight="1" x14ac:dyDescent="0.5">
      <c r="A141" s="269"/>
      <c r="B141" s="529"/>
      <c r="C141" s="590"/>
      <c r="D141" s="590"/>
      <c r="E141" s="535"/>
      <c r="F141" s="592"/>
      <c r="G141" s="531"/>
      <c r="H141" s="533"/>
      <c r="I141" s="525"/>
      <c r="J141" s="533"/>
      <c r="K141" s="533"/>
      <c r="L141" s="533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7"/>
      <c r="X141" s="529"/>
    </row>
    <row r="142" spans="1:24" ht="65.25" customHeight="1" x14ac:dyDescent="0.5">
      <c r="A142" s="264" t="s">
        <v>594</v>
      </c>
      <c r="B142" s="528"/>
      <c r="C142" s="589">
        <v>1100</v>
      </c>
      <c r="D142" s="589">
        <v>1000</v>
      </c>
      <c r="E142" s="534">
        <v>263.41000000000003</v>
      </c>
      <c r="F142" s="591">
        <v>15</v>
      </c>
      <c r="G142" s="530">
        <f>E142*F142</f>
        <v>3951.1500000000005</v>
      </c>
      <c r="H142" s="532">
        <v>0</v>
      </c>
      <c r="I142" s="524">
        <v>0</v>
      </c>
      <c r="J142" s="532"/>
      <c r="K142" s="532">
        <v>0</v>
      </c>
      <c r="L142" s="532">
        <v>0</v>
      </c>
      <c r="M142" s="524">
        <f>G142+H142+I142+J142+K142+L142</f>
        <v>3951.1500000000005</v>
      </c>
      <c r="N142" s="524">
        <v>341.27</v>
      </c>
      <c r="O142" s="524">
        <f>G142*1.1875%</f>
        <v>46.919906250000004</v>
      </c>
      <c r="P142" s="524">
        <v>0</v>
      </c>
      <c r="Q142" s="524">
        <v>0</v>
      </c>
      <c r="R142" s="524">
        <v>0</v>
      </c>
      <c r="S142" s="524">
        <v>0</v>
      </c>
      <c r="T142" s="524">
        <f>N142+O142+P142+Q142+R142+S142</f>
        <v>388.18990624999998</v>
      </c>
      <c r="U142" s="524">
        <f>M142-T142</f>
        <v>3562.9600937500004</v>
      </c>
      <c r="V142" s="524">
        <v>191.82</v>
      </c>
      <c r="W142" s="526">
        <f>U142-V142</f>
        <v>3371.1400937500002</v>
      </c>
      <c r="X142" s="528"/>
    </row>
    <row r="143" spans="1:24" ht="65.25" customHeight="1" x14ac:dyDescent="0.5">
      <c r="A143" s="269"/>
      <c r="B143" s="529"/>
      <c r="C143" s="590"/>
      <c r="D143" s="590"/>
      <c r="E143" s="535"/>
      <c r="F143" s="592"/>
      <c r="G143" s="531"/>
      <c r="H143" s="533"/>
      <c r="I143" s="525"/>
      <c r="J143" s="533"/>
      <c r="K143" s="533"/>
      <c r="L143" s="533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7"/>
      <c r="X143" s="529"/>
    </row>
    <row r="144" spans="1:24" ht="65.25" customHeight="1" x14ac:dyDescent="0.5">
      <c r="A144" s="264" t="s">
        <v>594</v>
      </c>
      <c r="B144" s="528"/>
      <c r="C144" s="589">
        <v>1100</v>
      </c>
      <c r="D144" s="589">
        <v>1000</v>
      </c>
      <c r="E144" s="534">
        <v>263.41000000000003</v>
      </c>
      <c r="F144" s="591">
        <v>15</v>
      </c>
      <c r="G144" s="530">
        <f>E144*F144</f>
        <v>3951.1500000000005</v>
      </c>
      <c r="H144" s="532"/>
      <c r="I144" s="524">
        <v>0</v>
      </c>
      <c r="J144" s="532"/>
      <c r="K144" s="532">
        <v>0</v>
      </c>
      <c r="L144" s="532">
        <v>0</v>
      </c>
      <c r="M144" s="524">
        <f>G144+H144+I144+J144+K144+L144</f>
        <v>3951.1500000000005</v>
      </c>
      <c r="N144" s="524">
        <v>341.27</v>
      </c>
      <c r="O144" s="524">
        <v>46.92</v>
      </c>
      <c r="P144" s="524">
        <v>0</v>
      </c>
      <c r="Q144" s="524">
        <v>0</v>
      </c>
      <c r="R144" s="524">
        <v>0</v>
      </c>
      <c r="S144" s="524">
        <v>0</v>
      </c>
      <c r="T144" s="524">
        <f>N144+O144+P144+Q144+R144+S144</f>
        <v>388.19</v>
      </c>
      <c r="U144" s="524">
        <f>M144-T144</f>
        <v>3562.9600000000005</v>
      </c>
      <c r="V144" s="524"/>
      <c r="W144" s="526">
        <f>U144-V144</f>
        <v>3562.9600000000005</v>
      </c>
      <c r="X144" s="528"/>
    </row>
    <row r="145" spans="1:26" ht="65.25" customHeight="1" x14ac:dyDescent="0.5">
      <c r="A145" s="269"/>
      <c r="B145" s="529"/>
      <c r="C145" s="590"/>
      <c r="D145" s="590"/>
      <c r="E145" s="535"/>
      <c r="F145" s="592"/>
      <c r="G145" s="531"/>
      <c r="H145" s="533"/>
      <c r="I145" s="525"/>
      <c r="J145" s="533"/>
      <c r="K145" s="533"/>
      <c r="L145" s="533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7"/>
      <c r="X145" s="529"/>
    </row>
    <row r="146" spans="1:26" ht="65.25" customHeight="1" x14ac:dyDescent="0.5">
      <c r="A146" s="264" t="s">
        <v>594</v>
      </c>
      <c r="B146" s="528"/>
      <c r="C146" s="589">
        <v>1100</v>
      </c>
      <c r="D146" s="589">
        <v>1000</v>
      </c>
      <c r="E146" s="534">
        <v>263.41000000000003</v>
      </c>
      <c r="F146" s="591">
        <v>15</v>
      </c>
      <c r="G146" s="530">
        <f>E146*F146</f>
        <v>3951.1500000000005</v>
      </c>
      <c r="H146" s="532"/>
      <c r="I146" s="524">
        <v>0</v>
      </c>
      <c r="J146" s="532"/>
      <c r="K146" s="532">
        <v>0</v>
      </c>
      <c r="L146" s="532">
        <v>0</v>
      </c>
      <c r="M146" s="524">
        <f>G146+H146+I146+J146+K146+L146</f>
        <v>3951.1500000000005</v>
      </c>
      <c r="N146" s="524">
        <v>341.27</v>
      </c>
      <c r="O146" s="524">
        <v>0</v>
      </c>
      <c r="P146" s="524">
        <v>0</v>
      </c>
      <c r="Q146" s="524">
        <v>0</v>
      </c>
      <c r="R146" s="524">
        <v>0</v>
      </c>
      <c r="S146" s="524">
        <v>0</v>
      </c>
      <c r="T146" s="524">
        <f>N146+O146+P146+Q146+R146+S146</f>
        <v>341.27</v>
      </c>
      <c r="U146" s="524">
        <f>M146-T146</f>
        <v>3609.8800000000006</v>
      </c>
      <c r="V146" s="524"/>
      <c r="W146" s="526">
        <f>U146-V146</f>
        <v>3609.8800000000006</v>
      </c>
      <c r="X146" s="528"/>
    </row>
    <row r="147" spans="1:26" ht="65.25" customHeight="1" x14ac:dyDescent="0.5">
      <c r="A147" s="269"/>
      <c r="B147" s="529"/>
      <c r="C147" s="590"/>
      <c r="D147" s="590"/>
      <c r="E147" s="535"/>
      <c r="F147" s="592"/>
      <c r="G147" s="531"/>
      <c r="H147" s="533"/>
      <c r="I147" s="525"/>
      <c r="J147" s="533"/>
      <c r="K147" s="533"/>
      <c r="L147" s="533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7"/>
      <c r="X147" s="529"/>
    </row>
    <row r="148" spans="1:26" ht="65.25" customHeight="1" x14ac:dyDescent="0.5">
      <c r="A148" s="264" t="s">
        <v>594</v>
      </c>
      <c r="B148" s="528"/>
      <c r="C148" s="589">
        <v>1100</v>
      </c>
      <c r="D148" s="589">
        <v>1000</v>
      </c>
      <c r="E148" s="534">
        <v>0</v>
      </c>
      <c r="F148" s="591">
        <v>0</v>
      </c>
      <c r="G148" s="530">
        <f>E148*F148</f>
        <v>0</v>
      </c>
      <c r="H148" s="532"/>
      <c r="I148" s="524">
        <v>0</v>
      </c>
      <c r="J148" s="532"/>
      <c r="K148" s="532">
        <v>0</v>
      </c>
      <c r="L148" s="532">
        <v>0</v>
      </c>
      <c r="M148" s="524">
        <f>G148+H148+I148+J148+K148+L148</f>
        <v>0</v>
      </c>
      <c r="N148" s="524"/>
      <c r="O148" s="524">
        <v>0</v>
      </c>
      <c r="P148" s="524">
        <v>0</v>
      </c>
      <c r="Q148" s="524">
        <v>0</v>
      </c>
      <c r="R148" s="524">
        <v>0</v>
      </c>
      <c r="S148" s="524">
        <v>0</v>
      </c>
      <c r="T148" s="524">
        <f>N148+O148+P148+Q148+R148+S148</f>
        <v>0</v>
      </c>
      <c r="U148" s="524">
        <f>M148-T148</f>
        <v>0</v>
      </c>
      <c r="V148" s="524"/>
      <c r="W148" s="526">
        <f>U148-V148</f>
        <v>0</v>
      </c>
      <c r="X148" s="528"/>
    </row>
    <row r="149" spans="1:26" ht="65.25" customHeight="1" x14ac:dyDescent="0.5">
      <c r="A149" s="269"/>
      <c r="B149" s="529"/>
      <c r="C149" s="590"/>
      <c r="D149" s="590"/>
      <c r="E149" s="535"/>
      <c r="F149" s="592"/>
      <c r="G149" s="531"/>
      <c r="H149" s="533"/>
      <c r="I149" s="525"/>
      <c r="J149" s="533"/>
      <c r="K149" s="533"/>
      <c r="L149" s="533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7"/>
      <c r="X149" s="529"/>
    </row>
    <row r="150" spans="1:26" ht="65.25" customHeight="1" x14ac:dyDescent="0.5">
      <c r="A150" s="318" t="s">
        <v>158</v>
      </c>
      <c r="B150" s="275"/>
      <c r="C150" s="275"/>
      <c r="D150" s="275"/>
      <c r="E150" s="275"/>
      <c r="F150" s="275"/>
      <c r="G150" s="354">
        <f t="shared" ref="G150:W150" si="1">SUM(G136:G149)</f>
        <v>15804.600000000002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15804.600000000002</v>
      </c>
      <c r="N150" s="354">
        <f t="shared" si="1"/>
        <v>1365.08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1505.8398124999999</v>
      </c>
      <c r="U150" s="354">
        <f t="shared" si="1"/>
        <v>14298.760187500002</v>
      </c>
      <c r="V150" s="354">
        <f t="shared" si="1"/>
        <v>191.82</v>
      </c>
      <c r="W150" s="354">
        <f t="shared" si="1"/>
        <v>14106.940187500002</v>
      </c>
      <c r="X150" s="275"/>
    </row>
    <row r="151" spans="1:26" ht="65.25" customHeight="1" thickBot="1" x14ac:dyDescent="0.55000000000000004">
      <c r="A151" s="318"/>
      <c r="B151" s="275"/>
      <c r="C151" s="275"/>
      <c r="D151" s="275"/>
      <c r="E151" s="275"/>
      <c r="F151" s="275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5"/>
    </row>
    <row r="152" spans="1:26" ht="84.75" customHeight="1" thickBot="1" x14ac:dyDescent="0.55000000000000004">
      <c r="A152" s="275"/>
      <c r="B152" s="275"/>
      <c r="C152" s="275"/>
      <c r="D152" s="275"/>
      <c r="E152" s="275"/>
      <c r="F152" s="275"/>
      <c r="G152" s="276" t="s">
        <v>9</v>
      </c>
      <c r="H152" s="356" t="s">
        <v>384</v>
      </c>
      <c r="I152" s="357" t="s">
        <v>600</v>
      </c>
      <c r="J152" s="358" t="s">
        <v>383</v>
      </c>
      <c r="K152" s="359" t="s">
        <v>559</v>
      </c>
      <c r="L152" s="360" t="s">
        <v>560</v>
      </c>
      <c r="M152" s="276" t="s">
        <v>15</v>
      </c>
      <c r="N152" s="361" t="s">
        <v>387</v>
      </c>
      <c r="O152" s="276" t="s">
        <v>17</v>
      </c>
      <c r="P152" s="360" t="s">
        <v>388</v>
      </c>
      <c r="Q152" s="276" t="s">
        <v>389</v>
      </c>
      <c r="R152" s="276" t="s">
        <v>563</v>
      </c>
      <c r="S152" s="362" t="s">
        <v>564</v>
      </c>
      <c r="T152" s="280" t="s">
        <v>15</v>
      </c>
      <c r="U152" s="280" t="s">
        <v>392</v>
      </c>
      <c r="V152" s="363" t="s">
        <v>601</v>
      </c>
      <c r="W152" s="276" t="s">
        <v>602</v>
      </c>
      <c r="X152" s="275"/>
    </row>
    <row r="153" spans="1:26" ht="65.25" customHeight="1" thickBot="1" x14ac:dyDescent="0.55000000000000004">
      <c r="A153" s="364" t="s">
        <v>603</v>
      </c>
      <c r="B153" s="365"/>
      <c r="C153" s="365"/>
      <c r="D153" s="365"/>
      <c r="E153" s="365"/>
      <c r="F153" s="365"/>
      <c r="G153" s="366">
        <f t="shared" ref="G153:W153" si="2">G150+G127+G82+G41</f>
        <v>158104.77000000002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3.59</v>
      </c>
      <c r="M153" s="366">
        <f t="shared" si="2"/>
        <v>158108.36000000004</v>
      </c>
      <c r="N153" s="366">
        <f t="shared" si="2"/>
        <v>14317.000000000002</v>
      </c>
      <c r="O153" s="366">
        <f t="shared" si="2"/>
        <v>1631.1669562500001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15948.166956249999</v>
      </c>
      <c r="U153" s="366">
        <f t="shared" si="2"/>
        <v>142160.19304375001</v>
      </c>
      <c r="V153" s="366">
        <f t="shared" si="2"/>
        <v>1024.02</v>
      </c>
      <c r="W153" s="366">
        <f t="shared" si="2"/>
        <v>141136.17304374999</v>
      </c>
      <c r="X153" s="275"/>
    </row>
    <row r="154" spans="1:26" ht="65.25" customHeight="1" x14ac:dyDescent="0.45">
      <c r="A154" s="275" t="s">
        <v>179</v>
      </c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367"/>
      <c r="Q154" s="275"/>
      <c r="R154" s="275"/>
      <c r="S154" s="367"/>
      <c r="T154" s="275" t="s">
        <v>604</v>
      </c>
      <c r="U154" s="275"/>
      <c r="V154" s="275"/>
      <c r="W154" s="275"/>
      <c r="X154" s="275"/>
      <c r="Y154" s="322"/>
      <c r="Z154" s="322"/>
    </row>
    <row r="155" spans="1:26" ht="65.25" customHeight="1" x14ac:dyDescent="0.4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322"/>
      <c r="Z155" s="322"/>
    </row>
    <row r="156" spans="1:26" ht="65.25" customHeight="1" x14ac:dyDescent="0.4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322"/>
      <c r="Z156" s="322"/>
    </row>
    <row r="157" spans="1:26" ht="65.25" customHeight="1" x14ac:dyDescent="0.4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322"/>
      <c r="Z157" s="322"/>
    </row>
    <row r="158" spans="1:26" ht="65.25" customHeight="1" x14ac:dyDescent="0.4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322"/>
      <c r="Z158" s="322"/>
    </row>
    <row r="159" spans="1:26" ht="65.25" customHeight="1" x14ac:dyDescent="0.4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322"/>
      <c r="Z159" s="322"/>
    </row>
    <row r="160" spans="1:26" ht="65.25" customHeight="1" x14ac:dyDescent="0.4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</row>
    <row r="161" s="275" customFormat="1" ht="65.25" customHeight="1" x14ac:dyDescent="0.45"/>
    <row r="162" s="275" customFormat="1" ht="65.25" customHeight="1" x14ac:dyDescent="0.45"/>
    <row r="163" s="275" customFormat="1" ht="65.25" customHeight="1" x14ac:dyDescent="0.45"/>
    <row r="164" s="275" customFormat="1" ht="65.25" customHeight="1" x14ac:dyDescent="0.45"/>
    <row r="165" s="275" customFormat="1" ht="65.25" customHeight="1" x14ac:dyDescent="0.45"/>
    <row r="166" s="275" customFormat="1" ht="65.25" customHeight="1" x14ac:dyDescent="0.45"/>
    <row r="167" s="275" customFormat="1" ht="65.25" customHeight="1" x14ac:dyDescent="0.45"/>
    <row r="168" s="275" customFormat="1" ht="65.25" customHeight="1" x14ac:dyDescent="0.45"/>
    <row r="169" s="275" customFormat="1" ht="65.25" customHeight="1" x14ac:dyDescent="0.45"/>
    <row r="170" s="275" customFormat="1" ht="65.25" customHeight="1" x14ac:dyDescent="0.45"/>
    <row r="171" s="275" customFormat="1" ht="65.25" customHeight="1" x14ac:dyDescent="0.45"/>
    <row r="172" s="275" customFormat="1" ht="65.25" customHeight="1" x14ac:dyDescent="0.45"/>
    <row r="173" s="275" customFormat="1" ht="65.25" customHeight="1" x14ac:dyDescent="0.45"/>
    <row r="174" s="275" customFormat="1" ht="65.25" customHeight="1" x14ac:dyDescent="0.45"/>
    <row r="175" s="275" customFormat="1" ht="65.25" customHeight="1" x14ac:dyDescent="0.45"/>
    <row r="176" s="275" customFormat="1" ht="65.25" customHeight="1" x14ac:dyDescent="0.45"/>
    <row r="177" s="275" customFormat="1" ht="65.25" customHeight="1" x14ac:dyDescent="0.45"/>
    <row r="178" s="275" customFormat="1" ht="65.25" customHeight="1" x14ac:dyDescent="0.45"/>
    <row r="179" s="275" customFormat="1" ht="65.25" customHeight="1" x14ac:dyDescent="0.45"/>
    <row r="180" s="275" customFormat="1" ht="65.25" customHeight="1" x14ac:dyDescent="0.45"/>
    <row r="181" s="275" customFormat="1" ht="65.25" customHeight="1" x14ac:dyDescent="0.45"/>
    <row r="182" s="275" customFormat="1" ht="65.25" customHeight="1" x14ac:dyDescent="0.45"/>
    <row r="183" s="275" customFormat="1" ht="65.25" customHeight="1" x14ac:dyDescent="0.45"/>
    <row r="184" s="275" customFormat="1" ht="65.25" customHeight="1" x14ac:dyDescent="0.45"/>
    <row r="185" s="275" customFormat="1" ht="65.25" customHeight="1" x14ac:dyDescent="0.45"/>
    <row r="186" s="275" customFormat="1" ht="65.25" customHeight="1" x14ac:dyDescent="0.45"/>
    <row r="187" s="275" customFormat="1" ht="65.25" customHeight="1" x14ac:dyDescent="0.45"/>
    <row r="188" s="275" customFormat="1" ht="65.25" customHeight="1" x14ac:dyDescent="0.45"/>
    <row r="189" s="275" customFormat="1" ht="65.25" customHeight="1" x14ac:dyDescent="0.45"/>
    <row r="190" s="275" customFormat="1" ht="65.25" customHeight="1" x14ac:dyDescent="0.45"/>
    <row r="191" s="275" customFormat="1" ht="65.25" customHeight="1" x14ac:dyDescent="0.45"/>
    <row r="192" s="275" customFormat="1" ht="65.25" customHeight="1" x14ac:dyDescent="0.45"/>
    <row r="193" s="275" customFormat="1" ht="65.25" customHeight="1" x14ac:dyDescent="0.45"/>
    <row r="194" s="275" customFormat="1" ht="65.25" customHeight="1" x14ac:dyDescent="0.45"/>
    <row r="195" s="275" customFormat="1" ht="65.25" customHeight="1" x14ac:dyDescent="0.45"/>
    <row r="196" s="275" customFormat="1" ht="65.25" customHeight="1" x14ac:dyDescent="0.45"/>
    <row r="197" s="275" customFormat="1" ht="65.25" customHeight="1" x14ac:dyDescent="0.45"/>
    <row r="198" s="275" customFormat="1" ht="65.25" customHeight="1" x14ac:dyDescent="0.45"/>
    <row r="199" s="275" customFormat="1" ht="65.25" customHeight="1" x14ac:dyDescent="0.45"/>
    <row r="200" s="275" customFormat="1" ht="65.25" customHeight="1" x14ac:dyDescent="0.45"/>
    <row r="201" s="275" customFormat="1" ht="65.25" customHeight="1" x14ac:dyDescent="0.45"/>
    <row r="202" s="275" customFormat="1" ht="65.25" customHeight="1" x14ac:dyDescent="0.45"/>
    <row r="203" s="275" customFormat="1" ht="65.25" customHeight="1" x14ac:dyDescent="0.45"/>
    <row r="204" s="275" customFormat="1" ht="65.25" customHeight="1" x14ac:dyDescent="0.45"/>
    <row r="205" s="275" customFormat="1" ht="65.25" customHeight="1" x14ac:dyDescent="0.45"/>
    <row r="206" s="275" customFormat="1" ht="65.25" customHeight="1" x14ac:dyDescent="0.45"/>
    <row r="207" s="275" customFormat="1" ht="65.25" customHeight="1" x14ac:dyDescent="0.45"/>
    <row r="208" s="275" customFormat="1" ht="65.25" customHeight="1" x14ac:dyDescent="0.45"/>
    <row r="209" s="275" customFormat="1" ht="65.25" customHeight="1" x14ac:dyDescent="0.45"/>
    <row r="210" s="275" customFormat="1" ht="65.25" customHeight="1" x14ac:dyDescent="0.45"/>
    <row r="211" s="275" customFormat="1" ht="65.25" customHeight="1" x14ac:dyDescent="0.45"/>
    <row r="212" s="275" customFormat="1" ht="65.25" customHeight="1" x14ac:dyDescent="0.45"/>
    <row r="213" s="275" customFormat="1" ht="65.25" customHeight="1" x14ac:dyDescent="0.45"/>
    <row r="214" s="275" customFormat="1" ht="65.25" customHeight="1" x14ac:dyDescent="0.45"/>
    <row r="215" s="275" customFormat="1" ht="65.25" customHeight="1" x14ac:dyDescent="0.45"/>
    <row r="216" s="275" customFormat="1" ht="65.25" customHeight="1" x14ac:dyDescent="0.45"/>
    <row r="217" s="275" customFormat="1" ht="65.25" customHeight="1" x14ac:dyDescent="0.45"/>
    <row r="218" s="275" customFormat="1" ht="65.25" customHeight="1" x14ac:dyDescent="0.45"/>
    <row r="219" s="275" customFormat="1" ht="65.25" customHeight="1" x14ac:dyDescent="0.45"/>
    <row r="220" s="275" customFormat="1" ht="65.25" customHeight="1" x14ac:dyDescent="0.45"/>
    <row r="221" s="275" customFormat="1" ht="65.25" customHeight="1" x14ac:dyDescent="0.45"/>
    <row r="222" s="275" customFormat="1" ht="65.25" customHeight="1" x14ac:dyDescent="0.45"/>
    <row r="223" s="275" customFormat="1" ht="65.25" customHeight="1" x14ac:dyDescent="0.45"/>
    <row r="224" s="275" customFormat="1" ht="65.25" customHeight="1" x14ac:dyDescent="0.45"/>
    <row r="225" s="275" customFormat="1" ht="65.25" customHeight="1" x14ac:dyDescent="0.45"/>
    <row r="226" s="275" customFormat="1" ht="65.25" customHeight="1" x14ac:dyDescent="0.45"/>
    <row r="227" s="275" customFormat="1" ht="65.25" customHeight="1" x14ac:dyDescent="0.45"/>
    <row r="228" s="275" customFormat="1" ht="65.25" customHeight="1" x14ac:dyDescent="0.45"/>
    <row r="229" s="275" customFormat="1" ht="65.25" customHeight="1" x14ac:dyDescent="0.45"/>
    <row r="230" s="275" customFormat="1" ht="65.25" customHeight="1" x14ac:dyDescent="0.45"/>
    <row r="231" s="275" customFormat="1" ht="65.25" customHeight="1" x14ac:dyDescent="0.45"/>
    <row r="232" s="275" customFormat="1" ht="65.25" customHeight="1" x14ac:dyDescent="0.45"/>
    <row r="233" s="275" customFormat="1" ht="65.25" customHeight="1" x14ac:dyDescent="0.45"/>
    <row r="234" s="275" customFormat="1" ht="65.25" customHeight="1" x14ac:dyDescent="0.45"/>
    <row r="235" s="275" customFormat="1" ht="65.25" customHeight="1" x14ac:dyDescent="0.45"/>
    <row r="236" s="275" customFormat="1" ht="65.25" customHeight="1" x14ac:dyDescent="0.45"/>
    <row r="237" s="275" customFormat="1" ht="65.25" customHeight="1" x14ac:dyDescent="0.45"/>
    <row r="238" s="275" customFormat="1" ht="65.25" customHeight="1" x14ac:dyDescent="0.45"/>
    <row r="239" s="275" customFormat="1" ht="65.25" customHeight="1" x14ac:dyDescent="0.45"/>
    <row r="240" s="275" customFormat="1" ht="65.25" customHeight="1" x14ac:dyDescent="0.45"/>
    <row r="241" s="275" customFormat="1" ht="65.25" customHeight="1" x14ac:dyDescent="0.45"/>
    <row r="242" s="275" customFormat="1" ht="65.25" customHeight="1" x14ac:dyDescent="0.45"/>
    <row r="243" s="275" customFormat="1" ht="65.25" customHeight="1" x14ac:dyDescent="0.45"/>
    <row r="244" s="275" customFormat="1" ht="65.25" customHeight="1" x14ac:dyDescent="0.45"/>
    <row r="245" s="275" customFormat="1" ht="65.25" customHeight="1" x14ac:dyDescent="0.45"/>
    <row r="246" s="275" customFormat="1" ht="65.25" customHeight="1" x14ac:dyDescent="0.45"/>
    <row r="247" s="275" customFormat="1" ht="65.25" customHeight="1" x14ac:dyDescent="0.45"/>
    <row r="248" s="275" customFormat="1" ht="65.25" customHeight="1" x14ac:dyDescent="0.45"/>
    <row r="249" s="275" customFormat="1" ht="65.25" customHeight="1" x14ac:dyDescent="0.45"/>
    <row r="250" s="275" customFormat="1" ht="65.25" customHeight="1" x14ac:dyDescent="0.45"/>
    <row r="251" s="275" customFormat="1" ht="65.25" customHeight="1" x14ac:dyDescent="0.45"/>
    <row r="252" s="275" customFormat="1" ht="65.25" customHeight="1" x14ac:dyDescent="0.45"/>
    <row r="253" s="275" customFormat="1" ht="65.25" customHeight="1" x14ac:dyDescent="0.45"/>
    <row r="254" s="275" customFormat="1" ht="65.25" customHeight="1" x14ac:dyDescent="0.45"/>
    <row r="255" s="275" customFormat="1" ht="65.25" customHeight="1" x14ac:dyDescent="0.45"/>
    <row r="256" s="275" customFormat="1" ht="65.25" customHeight="1" x14ac:dyDescent="0.45"/>
    <row r="257" s="275" customFormat="1" ht="65.25" customHeight="1" x14ac:dyDescent="0.45"/>
    <row r="258" s="275" customFormat="1" ht="65.25" customHeight="1" x14ac:dyDescent="0.45"/>
    <row r="259" s="275" customFormat="1" ht="65.25" customHeight="1" x14ac:dyDescent="0.45"/>
    <row r="260" s="275" customFormat="1" ht="65.25" customHeight="1" x14ac:dyDescent="0.45"/>
    <row r="261" s="275" customFormat="1" ht="65.25" customHeight="1" x14ac:dyDescent="0.45"/>
    <row r="262" s="275" customFormat="1" ht="65.25" customHeight="1" x14ac:dyDescent="0.45"/>
    <row r="263" s="275" customFormat="1" ht="65.25" customHeight="1" x14ac:dyDescent="0.45"/>
    <row r="264" s="275" customFormat="1" ht="65.25" customHeight="1" x14ac:dyDescent="0.45"/>
    <row r="265" s="275" customFormat="1" ht="65.25" customHeight="1" x14ac:dyDescent="0.45"/>
    <row r="266" s="275" customFormat="1" ht="65.25" customHeight="1" x14ac:dyDescent="0.45"/>
    <row r="267" s="275" customFormat="1" ht="65.25" customHeight="1" x14ac:dyDescent="0.45"/>
    <row r="268" s="275" customFormat="1" ht="65.25" customHeight="1" x14ac:dyDescent="0.45"/>
    <row r="269" s="275" customFormat="1" ht="65.25" customHeight="1" x14ac:dyDescent="0.45"/>
    <row r="270" s="275" customFormat="1" ht="65.25" customHeight="1" x14ac:dyDescent="0.45"/>
    <row r="271" s="275" customFormat="1" ht="65.25" customHeight="1" x14ac:dyDescent="0.45"/>
    <row r="272" s="275" customFormat="1" ht="65.25" customHeight="1" x14ac:dyDescent="0.45"/>
    <row r="273" s="275" customFormat="1" ht="65.25" customHeight="1" x14ac:dyDescent="0.45"/>
    <row r="274" s="275" customFormat="1" ht="65.25" customHeight="1" x14ac:dyDescent="0.45"/>
    <row r="275" s="275" customFormat="1" ht="65.25" customHeight="1" x14ac:dyDescent="0.45"/>
    <row r="276" s="275" customFormat="1" ht="65.25" customHeight="1" x14ac:dyDescent="0.45"/>
    <row r="277" s="275" customFormat="1" ht="65.25" customHeight="1" x14ac:dyDescent="0.45"/>
    <row r="278" s="275" customFormat="1" ht="65.25" customHeight="1" x14ac:dyDescent="0.45"/>
    <row r="279" s="275" customFormat="1" ht="65.25" customHeight="1" x14ac:dyDescent="0.45"/>
    <row r="280" s="275" customFormat="1" ht="65.25" customHeight="1" x14ac:dyDescent="0.45"/>
    <row r="281" s="275" customFormat="1" ht="65.25" customHeight="1" x14ac:dyDescent="0.45"/>
    <row r="282" s="275" customFormat="1" ht="65.25" customHeight="1" x14ac:dyDescent="0.45"/>
    <row r="283" s="275" customFormat="1" ht="65.25" customHeight="1" x14ac:dyDescent="0.45"/>
    <row r="284" s="275" customFormat="1" ht="65.25" customHeight="1" x14ac:dyDescent="0.45"/>
    <row r="285" s="275" customFormat="1" ht="65.25" customHeight="1" x14ac:dyDescent="0.45"/>
    <row r="286" s="275" customFormat="1" ht="65.25" customHeight="1" x14ac:dyDescent="0.45"/>
    <row r="287" s="275" customFormat="1" ht="65.25" customHeight="1" x14ac:dyDescent="0.45"/>
    <row r="288" s="275" customFormat="1" ht="65.25" customHeight="1" x14ac:dyDescent="0.45"/>
    <row r="289" s="275" customFormat="1" ht="65.25" customHeight="1" x14ac:dyDescent="0.45"/>
    <row r="290" s="275" customFormat="1" ht="65.25" customHeight="1" x14ac:dyDescent="0.45"/>
    <row r="291" s="275" customFormat="1" ht="65.25" customHeight="1" x14ac:dyDescent="0.45"/>
    <row r="292" s="275" customFormat="1" ht="65.25" customHeight="1" x14ac:dyDescent="0.45"/>
    <row r="293" s="275" customFormat="1" ht="65.25" customHeight="1" x14ac:dyDescent="0.45"/>
    <row r="294" s="275" customFormat="1" ht="65.25" customHeight="1" x14ac:dyDescent="0.45"/>
    <row r="295" s="275" customFormat="1" ht="65.25" customHeight="1" x14ac:dyDescent="0.45"/>
    <row r="296" s="275" customFormat="1" ht="65.25" customHeight="1" x14ac:dyDescent="0.45"/>
    <row r="297" s="275" customFormat="1" ht="65.25" customHeight="1" x14ac:dyDescent="0.45"/>
    <row r="298" s="275" customFormat="1" ht="65.25" customHeight="1" x14ac:dyDescent="0.45"/>
    <row r="299" s="275" customFormat="1" ht="65.25" customHeight="1" x14ac:dyDescent="0.45"/>
    <row r="300" s="275" customFormat="1" ht="65.25" customHeight="1" x14ac:dyDescent="0.45"/>
    <row r="301" s="275" customFormat="1" ht="65.25" customHeight="1" x14ac:dyDescent="0.45"/>
    <row r="302" s="275" customFormat="1" ht="65.25" customHeight="1" x14ac:dyDescent="0.45"/>
    <row r="303" s="275" customFormat="1" ht="65.25" customHeight="1" x14ac:dyDescent="0.45"/>
    <row r="304" s="275" customFormat="1" ht="65.25" customHeight="1" x14ac:dyDescent="0.45"/>
    <row r="305" s="275" customFormat="1" ht="65.25" customHeight="1" x14ac:dyDescent="0.45"/>
    <row r="306" s="275" customFormat="1" ht="65.25" customHeight="1" x14ac:dyDescent="0.45"/>
    <row r="307" s="275" customFormat="1" ht="65.25" customHeight="1" x14ac:dyDescent="0.45"/>
    <row r="308" s="275" customFormat="1" ht="65.25" customHeight="1" x14ac:dyDescent="0.45"/>
    <row r="309" s="275" customFormat="1" ht="65.25" customHeight="1" x14ac:dyDescent="0.45"/>
    <row r="310" s="275" customFormat="1" ht="65.25" customHeight="1" x14ac:dyDescent="0.45"/>
    <row r="311" s="275" customFormat="1" ht="65.25" customHeight="1" x14ac:dyDescent="0.45"/>
    <row r="312" s="275" customFormat="1" ht="65.25" customHeight="1" x14ac:dyDescent="0.45"/>
    <row r="313" s="275" customFormat="1" ht="65.25" customHeight="1" x14ac:dyDescent="0.45"/>
    <row r="314" s="275" customFormat="1" ht="65.25" customHeight="1" x14ac:dyDescent="0.45"/>
    <row r="315" s="275" customFormat="1" ht="65.25" customHeight="1" x14ac:dyDescent="0.45"/>
    <row r="316" s="275" customFormat="1" ht="65.25" customHeight="1" x14ac:dyDescent="0.45"/>
    <row r="317" s="275" customFormat="1" ht="65.25" customHeight="1" x14ac:dyDescent="0.45"/>
    <row r="318" s="275" customFormat="1" ht="65.25" customHeight="1" x14ac:dyDescent="0.45"/>
    <row r="319" s="275" customFormat="1" ht="65.25" customHeight="1" x14ac:dyDescent="0.45"/>
    <row r="320" s="275" customFormat="1" ht="65.25" customHeight="1" x14ac:dyDescent="0.45"/>
    <row r="321" s="275" customFormat="1" ht="65.25" customHeight="1" x14ac:dyDescent="0.45"/>
    <row r="322" s="275" customFormat="1" ht="65.25" customHeight="1" x14ac:dyDescent="0.45"/>
    <row r="323" s="275" customFormat="1" ht="65.25" customHeight="1" x14ac:dyDescent="0.45"/>
    <row r="324" s="275" customFormat="1" ht="65.25" customHeight="1" x14ac:dyDescent="0.45"/>
    <row r="325" s="275" customFormat="1" ht="65.25" customHeight="1" x14ac:dyDescent="0.45"/>
    <row r="326" s="275" customFormat="1" ht="65.25" customHeight="1" x14ac:dyDescent="0.45"/>
    <row r="327" s="275" customFormat="1" ht="65.25" customHeight="1" x14ac:dyDescent="0.45"/>
    <row r="328" s="275" customFormat="1" ht="65.25" customHeight="1" x14ac:dyDescent="0.45"/>
    <row r="329" s="275" customFormat="1" ht="65.25" customHeight="1" x14ac:dyDescent="0.45"/>
    <row r="330" s="275" customFormat="1" ht="65.25" customHeight="1" x14ac:dyDescent="0.45"/>
    <row r="331" s="275" customFormat="1" ht="65.25" customHeight="1" x14ac:dyDescent="0.45"/>
    <row r="332" s="275" customFormat="1" ht="65.25" customHeight="1" x14ac:dyDescent="0.45"/>
    <row r="333" s="275" customFormat="1" ht="65.25" customHeight="1" x14ac:dyDescent="0.45"/>
    <row r="334" s="275" customFormat="1" ht="65.25" customHeight="1" x14ac:dyDescent="0.45"/>
    <row r="335" s="275" customFormat="1" ht="65.25" customHeight="1" x14ac:dyDescent="0.45"/>
    <row r="336" s="275" customFormat="1" ht="65.25" customHeight="1" x14ac:dyDescent="0.45"/>
    <row r="337" s="275" customFormat="1" ht="65.25" customHeight="1" x14ac:dyDescent="0.45"/>
    <row r="338" s="275" customFormat="1" ht="65.25" customHeight="1" x14ac:dyDescent="0.45"/>
    <row r="339" s="275" customFormat="1" ht="65.25" customHeight="1" x14ac:dyDescent="0.45"/>
    <row r="340" s="275" customFormat="1" ht="65.25" customHeight="1" x14ac:dyDescent="0.45"/>
    <row r="341" s="275" customFormat="1" ht="65.25" customHeight="1" x14ac:dyDescent="0.45"/>
    <row r="342" s="275" customFormat="1" ht="65.25" customHeight="1" x14ac:dyDescent="0.45"/>
    <row r="343" s="275" customFormat="1" ht="65.25" customHeight="1" x14ac:dyDescent="0.45"/>
    <row r="344" s="275" customFormat="1" ht="65.25" customHeight="1" x14ac:dyDescent="0.45"/>
    <row r="345" s="275" customFormat="1" ht="65.25" customHeight="1" x14ac:dyDescent="0.45"/>
    <row r="346" s="275" customFormat="1" ht="65.25" customHeight="1" x14ac:dyDescent="0.45"/>
    <row r="347" s="275" customFormat="1" ht="65.25" customHeight="1" x14ac:dyDescent="0.45"/>
    <row r="348" s="275" customFormat="1" ht="65.25" customHeight="1" x14ac:dyDescent="0.45"/>
    <row r="349" s="275" customFormat="1" ht="65.25" customHeight="1" x14ac:dyDescent="0.45"/>
    <row r="350" s="275" customFormat="1" ht="65.25" customHeight="1" x14ac:dyDescent="0.45"/>
    <row r="351" s="275" customFormat="1" ht="65.25" customHeight="1" x14ac:dyDescent="0.45"/>
    <row r="352" s="275" customFormat="1" ht="65.25" customHeight="1" x14ac:dyDescent="0.45"/>
    <row r="353" s="275" customFormat="1" ht="65.25" customHeight="1" x14ac:dyDescent="0.45"/>
    <row r="354" s="275" customFormat="1" ht="65.25" customHeight="1" x14ac:dyDescent="0.45"/>
    <row r="355" s="275" customFormat="1" ht="65.25" customHeight="1" x14ac:dyDescent="0.45"/>
    <row r="356" s="275" customFormat="1" ht="65.25" customHeight="1" x14ac:dyDescent="0.45"/>
    <row r="357" s="275" customFormat="1" ht="65.25" customHeight="1" x14ac:dyDescent="0.45"/>
    <row r="358" s="275" customFormat="1" ht="65.25" customHeight="1" x14ac:dyDescent="0.45"/>
    <row r="359" s="275" customFormat="1" ht="65.25" customHeight="1" x14ac:dyDescent="0.45"/>
    <row r="360" s="275" customFormat="1" ht="65.25" customHeight="1" x14ac:dyDescent="0.45"/>
    <row r="361" s="275" customFormat="1" ht="65.25" customHeight="1" x14ac:dyDescent="0.45"/>
    <row r="362" s="275" customFormat="1" ht="65.25" customHeight="1" x14ac:dyDescent="0.45"/>
    <row r="363" s="275" customFormat="1" ht="65.25" customHeight="1" x14ac:dyDescent="0.45"/>
    <row r="364" s="275" customFormat="1" ht="65.25" customHeight="1" x14ac:dyDescent="0.45"/>
    <row r="365" s="275" customFormat="1" ht="65.25" customHeight="1" x14ac:dyDescent="0.45"/>
    <row r="366" s="275" customFormat="1" ht="65.25" customHeight="1" x14ac:dyDescent="0.45"/>
    <row r="367" s="275" customFormat="1" ht="65.25" customHeight="1" x14ac:dyDescent="0.45"/>
    <row r="368" s="275" customFormat="1" ht="65.25" customHeight="1" x14ac:dyDescent="0.45"/>
    <row r="369" s="275" customFormat="1" ht="65.25" customHeight="1" x14ac:dyDescent="0.45"/>
    <row r="370" s="275" customFormat="1" ht="65.25" customHeight="1" x14ac:dyDescent="0.45"/>
    <row r="371" s="275" customFormat="1" ht="65.25" customHeight="1" x14ac:dyDescent="0.45"/>
    <row r="372" s="275" customFormat="1" ht="65.25" customHeight="1" x14ac:dyDescent="0.45"/>
    <row r="373" s="275" customFormat="1" ht="65.25" customHeight="1" x14ac:dyDescent="0.45"/>
    <row r="374" s="275" customFormat="1" ht="65.25" customHeight="1" x14ac:dyDescent="0.45"/>
    <row r="375" s="275" customFormat="1" ht="65.25" customHeight="1" x14ac:dyDescent="0.45"/>
    <row r="376" s="275" customFormat="1" ht="65.25" customHeight="1" x14ac:dyDescent="0.45"/>
    <row r="377" s="275" customFormat="1" ht="65.25" customHeight="1" x14ac:dyDescent="0.45"/>
    <row r="378" s="275" customFormat="1" ht="65.25" customHeight="1" x14ac:dyDescent="0.45"/>
    <row r="379" s="275" customFormat="1" ht="65.25" customHeight="1" x14ac:dyDescent="0.45"/>
    <row r="380" s="275" customFormat="1" ht="65.25" customHeight="1" x14ac:dyDescent="0.45"/>
    <row r="381" s="275" customFormat="1" ht="65.25" customHeight="1" x14ac:dyDescent="0.45"/>
    <row r="382" s="275" customFormat="1" ht="65.25" customHeight="1" x14ac:dyDescent="0.45"/>
    <row r="383" s="275" customFormat="1" ht="65.25" customHeight="1" x14ac:dyDescent="0.45"/>
    <row r="384" s="275" customFormat="1" ht="65.25" customHeight="1" x14ac:dyDescent="0.45"/>
    <row r="385" s="275" customFormat="1" ht="65.25" customHeight="1" x14ac:dyDescent="0.45"/>
    <row r="386" s="275" customFormat="1" ht="65.25" customHeight="1" x14ac:dyDescent="0.45"/>
    <row r="387" s="275" customFormat="1" ht="65.25" customHeight="1" x14ac:dyDescent="0.45"/>
    <row r="388" s="275" customFormat="1" ht="65.25" customHeight="1" x14ac:dyDescent="0.45"/>
    <row r="389" s="275" customFormat="1" ht="65.25" customHeight="1" x14ac:dyDescent="0.45"/>
    <row r="390" s="275" customFormat="1" ht="65.25" customHeight="1" x14ac:dyDescent="0.45"/>
    <row r="391" s="275" customFormat="1" ht="65.25" customHeight="1" x14ac:dyDescent="0.45"/>
    <row r="392" s="275" customFormat="1" ht="65.25" customHeight="1" x14ac:dyDescent="0.45"/>
    <row r="393" s="275" customFormat="1" ht="65.25" customHeight="1" x14ac:dyDescent="0.45"/>
    <row r="394" s="275" customFormat="1" ht="65.25" customHeight="1" x14ac:dyDescent="0.45"/>
    <row r="395" s="275" customFormat="1" ht="65.25" customHeight="1" x14ac:dyDescent="0.45"/>
    <row r="396" s="275" customFormat="1" ht="65.25" customHeight="1" x14ac:dyDescent="0.45"/>
    <row r="397" s="275" customFormat="1" ht="65.25" customHeight="1" x14ac:dyDescent="0.45"/>
    <row r="398" s="275" customFormat="1" ht="65.25" customHeight="1" x14ac:dyDescent="0.45"/>
    <row r="399" s="275" customFormat="1" ht="65.25" customHeight="1" x14ac:dyDescent="0.45"/>
    <row r="400" s="275" customFormat="1" ht="65.25" customHeight="1" x14ac:dyDescent="0.45"/>
    <row r="401" s="275" customFormat="1" ht="65.25" customHeight="1" x14ac:dyDescent="0.45"/>
    <row r="402" s="275" customFormat="1" ht="65.25" customHeight="1" x14ac:dyDescent="0.45"/>
    <row r="403" s="275" customFormat="1" ht="65.25" customHeight="1" x14ac:dyDescent="0.45"/>
    <row r="404" s="275" customFormat="1" ht="65.25" customHeight="1" x14ac:dyDescent="0.45"/>
    <row r="405" s="275" customFormat="1" ht="65.25" customHeight="1" x14ac:dyDescent="0.45"/>
    <row r="406" s="275" customFormat="1" ht="65.25" customHeight="1" x14ac:dyDescent="0.45"/>
    <row r="407" s="275" customFormat="1" ht="65.25" customHeight="1" x14ac:dyDescent="0.45"/>
    <row r="408" s="275" customFormat="1" ht="65.25" customHeight="1" x14ac:dyDescent="0.45"/>
    <row r="409" s="275" customFormat="1" ht="65.25" customHeight="1" x14ac:dyDescent="0.45"/>
    <row r="410" s="275" customFormat="1" ht="65.25" customHeight="1" x14ac:dyDescent="0.45"/>
    <row r="411" s="275" customFormat="1" ht="65.25" customHeight="1" x14ac:dyDescent="0.45"/>
    <row r="412" s="275" customFormat="1" ht="65.25" customHeight="1" x14ac:dyDescent="0.45"/>
    <row r="413" s="275" customFormat="1" ht="65.25" customHeight="1" x14ac:dyDescent="0.45"/>
    <row r="414" s="275" customFormat="1" ht="65.25" customHeight="1" x14ac:dyDescent="0.45"/>
    <row r="415" s="275" customFormat="1" ht="65.25" customHeight="1" x14ac:dyDescent="0.45"/>
    <row r="416" s="275" customFormat="1" ht="65.25" customHeight="1" x14ac:dyDescent="0.45"/>
    <row r="417" s="275" customFormat="1" ht="65.25" customHeight="1" x14ac:dyDescent="0.45"/>
    <row r="418" s="275" customFormat="1" ht="65.25" customHeight="1" x14ac:dyDescent="0.45"/>
    <row r="419" s="275" customFormat="1" ht="65.25" customHeight="1" x14ac:dyDescent="0.45"/>
    <row r="420" s="275" customFormat="1" ht="65.25" customHeight="1" x14ac:dyDescent="0.45"/>
    <row r="421" s="275" customFormat="1" ht="65.25" customHeight="1" x14ac:dyDescent="0.45"/>
    <row r="422" s="275" customFormat="1" ht="65.25" customHeight="1" x14ac:dyDescent="0.45"/>
    <row r="423" s="275" customFormat="1" ht="65.25" customHeight="1" x14ac:dyDescent="0.45"/>
    <row r="424" s="275" customFormat="1" ht="65.25" customHeight="1" x14ac:dyDescent="0.45"/>
    <row r="425" s="275" customFormat="1" ht="65.25" customHeight="1" x14ac:dyDescent="0.45"/>
    <row r="426" s="275" customFormat="1" ht="65.25" customHeight="1" x14ac:dyDescent="0.45"/>
    <row r="427" s="275" customFormat="1" ht="65.25" customHeight="1" x14ac:dyDescent="0.45"/>
    <row r="428" s="275" customFormat="1" ht="65.25" customHeight="1" x14ac:dyDescent="0.45"/>
    <row r="429" s="275" customFormat="1" ht="65.25" customHeight="1" x14ac:dyDescent="0.45"/>
    <row r="430" s="275" customFormat="1" ht="65.25" customHeight="1" x14ac:dyDescent="0.45"/>
    <row r="431" s="275" customFormat="1" ht="65.25" customHeight="1" x14ac:dyDescent="0.45"/>
    <row r="432" s="275" customFormat="1" ht="65.25" customHeight="1" x14ac:dyDescent="0.45"/>
    <row r="433" s="275" customFormat="1" ht="65.25" customHeight="1" x14ac:dyDescent="0.45"/>
    <row r="434" s="275" customFormat="1" ht="65.25" customHeight="1" x14ac:dyDescent="0.45"/>
    <row r="435" s="275" customFormat="1" ht="65.25" customHeight="1" x14ac:dyDescent="0.45"/>
    <row r="436" s="275" customFormat="1" ht="65.25" customHeight="1" x14ac:dyDescent="0.45"/>
    <row r="437" s="275" customFormat="1" ht="65.25" customHeight="1" x14ac:dyDescent="0.45"/>
    <row r="438" s="275" customFormat="1" ht="65.25" customHeight="1" x14ac:dyDescent="0.45"/>
    <row r="439" s="275" customFormat="1" ht="65.25" customHeight="1" x14ac:dyDescent="0.45"/>
    <row r="440" s="275" customFormat="1" ht="65.25" customHeight="1" x14ac:dyDescent="0.45"/>
    <row r="441" s="275" customFormat="1" ht="65.25" customHeight="1" x14ac:dyDescent="0.45"/>
    <row r="442" s="275" customFormat="1" ht="65.25" customHeight="1" x14ac:dyDescent="0.45"/>
    <row r="443" s="275" customFormat="1" ht="65.25" customHeight="1" x14ac:dyDescent="0.45"/>
    <row r="444" s="275" customFormat="1" ht="65.25" customHeight="1" x14ac:dyDescent="0.45"/>
    <row r="445" s="275" customFormat="1" ht="65.25" customHeight="1" x14ac:dyDescent="0.45"/>
    <row r="446" s="275" customFormat="1" ht="65.25" customHeight="1" x14ac:dyDescent="0.45"/>
    <row r="447" s="275" customFormat="1" ht="65.25" customHeight="1" x14ac:dyDescent="0.45"/>
    <row r="448" s="275" customFormat="1" ht="65.25" customHeight="1" x14ac:dyDescent="0.45"/>
    <row r="449" s="275" customFormat="1" ht="65.25" customHeight="1" x14ac:dyDescent="0.45"/>
    <row r="450" s="275" customFormat="1" ht="65.25" customHeight="1" x14ac:dyDescent="0.45"/>
    <row r="451" s="275" customFormat="1" ht="65.25" customHeight="1" x14ac:dyDescent="0.45"/>
    <row r="452" s="275" customFormat="1" ht="65.25" customHeight="1" x14ac:dyDescent="0.45"/>
    <row r="453" s="275" customFormat="1" ht="65.25" customHeight="1" x14ac:dyDescent="0.45"/>
    <row r="454" s="275" customFormat="1" ht="65.25" customHeight="1" x14ac:dyDescent="0.45"/>
    <row r="455" s="275" customFormat="1" ht="65.25" customHeight="1" x14ac:dyDescent="0.45"/>
    <row r="456" s="275" customFormat="1" ht="65.25" customHeight="1" x14ac:dyDescent="0.45"/>
    <row r="457" s="275" customFormat="1" ht="65.25" customHeight="1" x14ac:dyDescent="0.45"/>
    <row r="458" s="275" customFormat="1" ht="65.25" customHeight="1" x14ac:dyDescent="0.45"/>
    <row r="459" s="275" customFormat="1" ht="65.25" customHeight="1" x14ac:dyDescent="0.45"/>
    <row r="460" s="275" customFormat="1" ht="65.25" customHeight="1" x14ac:dyDescent="0.45"/>
    <row r="461" s="275" customFormat="1" ht="65.25" customHeight="1" x14ac:dyDescent="0.45"/>
    <row r="462" s="275" customFormat="1" ht="65.25" customHeight="1" x14ac:dyDescent="0.45"/>
    <row r="463" s="275" customFormat="1" ht="65.25" customHeight="1" x14ac:dyDescent="0.45"/>
    <row r="464" s="275" customFormat="1" ht="65.25" customHeight="1" x14ac:dyDescent="0.45"/>
    <row r="465" s="275" customFormat="1" ht="65.25" customHeight="1" x14ac:dyDescent="0.45"/>
    <row r="466" s="275" customFormat="1" ht="65.25" customHeight="1" x14ac:dyDescent="0.45"/>
    <row r="467" s="275" customFormat="1" ht="65.25" customHeight="1" x14ac:dyDescent="0.45"/>
    <row r="468" s="275" customFormat="1" ht="65.25" customHeight="1" x14ac:dyDescent="0.45"/>
    <row r="469" s="275" customFormat="1" ht="65.25" customHeight="1" x14ac:dyDescent="0.45"/>
    <row r="470" s="275" customFormat="1" ht="65.25" customHeight="1" x14ac:dyDescent="0.45"/>
    <row r="471" s="275" customFormat="1" ht="65.25" customHeight="1" x14ac:dyDescent="0.45"/>
    <row r="472" s="275" customFormat="1" ht="65.25" customHeight="1" x14ac:dyDescent="0.45"/>
    <row r="473" s="275" customFormat="1" ht="65.25" customHeight="1" x14ac:dyDescent="0.45"/>
    <row r="474" s="275" customFormat="1" ht="65.25" customHeight="1" x14ac:dyDescent="0.45"/>
    <row r="475" s="275" customFormat="1" ht="65.25" customHeight="1" x14ac:dyDescent="0.45"/>
    <row r="476" s="275" customFormat="1" ht="65.25" customHeight="1" x14ac:dyDescent="0.45"/>
    <row r="477" s="275" customFormat="1" ht="65.25" customHeight="1" x14ac:dyDescent="0.45"/>
    <row r="478" s="275" customFormat="1" ht="65.25" customHeight="1" x14ac:dyDescent="0.45"/>
    <row r="479" s="275" customFormat="1" ht="65.25" customHeight="1" x14ac:dyDescent="0.45"/>
    <row r="480" s="275" customFormat="1" ht="65.25" customHeight="1" x14ac:dyDescent="0.45"/>
    <row r="481" s="275" customFormat="1" ht="65.25" customHeight="1" x14ac:dyDescent="0.45"/>
    <row r="482" s="275" customFormat="1" ht="65.25" customHeight="1" x14ac:dyDescent="0.45"/>
    <row r="483" s="275" customFormat="1" ht="65.25" customHeight="1" x14ac:dyDescent="0.45"/>
    <row r="484" s="275" customFormat="1" ht="65.25" customHeight="1" x14ac:dyDescent="0.45"/>
    <row r="485" s="275" customFormat="1" ht="65.25" customHeight="1" x14ac:dyDescent="0.45"/>
    <row r="486" s="275" customFormat="1" ht="65.25" customHeight="1" x14ac:dyDescent="0.45"/>
    <row r="487" s="275" customFormat="1" ht="65.25" customHeight="1" x14ac:dyDescent="0.45"/>
    <row r="488" s="275" customFormat="1" ht="65.25" customHeight="1" x14ac:dyDescent="0.45"/>
    <row r="489" s="275" customFormat="1" ht="65.25" customHeight="1" x14ac:dyDescent="0.45"/>
    <row r="490" s="275" customFormat="1" ht="65.25" customHeight="1" x14ac:dyDescent="0.45"/>
    <row r="491" s="275" customFormat="1" ht="65.25" customHeight="1" x14ac:dyDescent="0.45"/>
    <row r="492" s="275" customFormat="1" ht="65.25" customHeight="1" x14ac:dyDescent="0.45"/>
    <row r="493" s="275" customFormat="1" ht="65.25" customHeight="1" x14ac:dyDescent="0.45"/>
    <row r="494" s="275" customFormat="1" ht="65.25" customHeight="1" x14ac:dyDescent="0.45"/>
    <row r="495" s="275" customFormat="1" ht="65.25" customHeight="1" x14ac:dyDescent="0.45"/>
    <row r="496" s="275" customFormat="1" ht="65.25" customHeight="1" x14ac:dyDescent="0.45"/>
    <row r="497" spans="1:24" s="275" customFormat="1" ht="65.25" customHeight="1" x14ac:dyDescent="0.45"/>
    <row r="498" spans="1:24" s="275" customFormat="1" ht="65.25" customHeight="1" x14ac:dyDescent="0.45"/>
    <row r="499" spans="1:24" s="275" customFormat="1" ht="65.25" customHeight="1" x14ac:dyDescent="0.45"/>
    <row r="500" spans="1:24" s="275" customFormat="1" ht="65.25" customHeight="1" x14ac:dyDescent="0.45"/>
    <row r="501" spans="1:24" s="275" customFormat="1" ht="65.25" customHeight="1" x14ac:dyDescent="0.45"/>
    <row r="502" spans="1:24" s="275" customFormat="1" ht="65.25" customHeight="1" x14ac:dyDescent="0.45"/>
    <row r="503" spans="1:24" s="275" customFormat="1" ht="65.25" customHeight="1" x14ac:dyDescent="0.45"/>
    <row r="504" spans="1:24" s="275" customFormat="1" ht="65.25" customHeight="1" x14ac:dyDescent="0.45"/>
    <row r="505" spans="1:24" s="275" customFormat="1" ht="65.25" customHeight="1" x14ac:dyDescent="0.45"/>
    <row r="506" spans="1:24" s="275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5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5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5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5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5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5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5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5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5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5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5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5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5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5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5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5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5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5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5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5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5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5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5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5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5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5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5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5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5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5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5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5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5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5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5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5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5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5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5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5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5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5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5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5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5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5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5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5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5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5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5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5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5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5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5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5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5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5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5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5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5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5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5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5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5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5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5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5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5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5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5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5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5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5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5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5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5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5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5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5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5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5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5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5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5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5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5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5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5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5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5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5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5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5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5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DICIEMBRE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1</vt:lpstr>
      <vt:lpstr>Nomina eventuales 1</vt:lpstr>
      <vt:lpstr>Nomina Proteccion civil 1</vt:lpstr>
      <vt:lpstr>Nomina Seguridad pública 1</vt:lpstr>
      <vt:lpstr>'Nomina eventuales 1'!Área_de_impresión</vt:lpstr>
      <vt:lpstr>'Nomina general 1'!Área_de_impresión</vt:lpstr>
      <vt:lpstr>'Nomina Proteccion civil 1'!Área_de_impresión</vt:lpstr>
      <vt:lpstr>'Nomina Seguridad pública 1'!Área_de_impresión</vt:lpstr>
      <vt:lpstr>'Nomina Proteccion civil 1'!TABLA</vt:lpstr>
      <vt:lpstr>'Nomina Seguridad pública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2018-01-08T18:11:42Z</dcterms:created>
  <dcterms:modified xsi:type="dcterms:W3CDTF">2019-06-24T17:20:13Z</dcterms:modified>
</cp:coreProperties>
</file>