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EdoSitFin\"/>
    </mc:Choice>
  </mc:AlternateContent>
  <xr:revisionPtr revIDLastSave="0" documentId="8_{B6BB42F0-6992-48F1-B51E-582CB5B145BB}" xr6:coauthVersionLast="47" xr6:coauthVersionMax="47" xr10:uidLastSave="{00000000-0000-0000-0000-000000000000}"/>
  <workbookProtection workbookPassword="CEE3" lockStructure="1"/>
  <bookViews>
    <workbookView xWindow="5115" yWindow="2475" windowWidth="15375" windowHeight="7875" xr2:uid="{00000000-000D-0000-FFFF-FFFF00000000}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<sst xmlns="http://schemas.openxmlformats.org/spreadsheetml/2006/main" count="394" uniqueCount="393">
  <si>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</si>
  <si>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</si>
  <si>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</si>
  <si>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</si>
  <si>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</si>
  <si>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</si>
  <si>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</si>
  <si>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</si>
  <si>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</si>
  <si>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</si>
  <si>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</si>
  <si>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</si>
  <si>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</si>
  <si>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</si>
  <si>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</si>
  <si>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</si>
  <si>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</si>
  <si>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</si>
  <si>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</si>
  <si>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</si>
  <si>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</si>
  <si>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</si>
  <si>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</si>
  <si>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</si>
  <si>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</si>
  <si>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</si>
  <si>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</si>
  <si>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</si>
  <si>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</si>
  <si>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</si>
  <si>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</si>
  <si>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</si>
  <si>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</si>
  <si>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</si>
  <si>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</si>
  <si>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</si>
  <si>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</si>
  <si>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</si>
  <si>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</si>
  <si>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</si>
  <si>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</si>
  <si>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</si>
  <si>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</si>
  <si>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</si>
  <si>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</si>
  <si>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</si>
  <si>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</si>
  <si>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</si>
  <si>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</si>
  <si>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</si>
  <si>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</si>
  <si>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</si>
  <si>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</si>
  <si>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</si>
  <si>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</si>
  <si>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</si>
  <si>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</si>
  <si>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</si>
  <si>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</si>
  <si>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</si>
  <si>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</si>
  <si>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</si>
  <si>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</si>
  <si>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</si>
  <si>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</si>
  <si>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</si>
  <si>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</si>
  <si>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</si>
  <si>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</si>
  <si>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</si>
  <si>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</si>
  <si>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</si>
  <si>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</si>
  <si>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</si>
  <si>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</si>
  <si>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</si>
  <si>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</si>
  <si>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</si>
  <si>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</si>
  <si>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</si>
  <si>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</si>
  <si>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</si>
  <si>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</si>
  <si>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</si>
  <si>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</si>
  <si>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</si>
  <si>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</si>
  <si>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</si>
  <si>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</si>
  <si>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</si>
  <si>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</si>
  <si>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</si>
  <si>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</si>
  <si>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</si>
  <si>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</si>
  <si>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</si>
  <si>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</si>
  <si>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</si>
  <si>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</si>
  <si>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</si>
  <si>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</si>
  <si>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</si>
  <si>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</si>
  <si>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</si>
  <si>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</si>
  <si>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</si>
  <si>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</si>
  <si>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</si>
  <si>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</si>
  <si>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</si>
  <si>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</si>
  <si>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</si>
  <si>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</si>
  <si>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</si>
  <si>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</si>
  <si>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</si>
  <si>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</si>
  <si>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</si>
  <si>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</si>
  <si>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</si>
  <si>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</si>
  <si>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</si>
  <si>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</si>
  <si>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</si>
  <si>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</si>
  <si>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</si>
  <si>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</si>
  <si>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</si>
  <si>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</si>
  <si>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</si>
  <si>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</si>
  <si>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</si>
  <si>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</si>
  <si>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</si>
  <si>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</si>
  <si>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</si>
  <si>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</si>
  <si>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</si>
  <si>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</si>
  <si>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</si>
  <si>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</si>
  <si>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</si>
  <si>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</si>
  <si>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</si>
  <si>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</si>
  <si>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</si>
  <si>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</si>
  <si>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</si>
  <si>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</si>
  <si>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</si>
  <si>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</si>
  <si>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</si>
  <si>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</si>
  <si>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</si>
  <si>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</si>
  <si>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</si>
  <si>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</si>
  <si>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</si>
  <si>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</si>
  <si>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</si>
  <si>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</si>
  <si>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</si>
  <si>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</si>
  <si>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</si>
  <si>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</si>
  <si>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</si>
  <si>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</si>
  <si>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</si>
  <si>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</si>
  <si>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</si>
  <si>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</si>
  <si>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</si>
  <si>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</si>
  <si>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</si>
  <si>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</si>
  <si>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</si>
  <si>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</si>
  <si>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</si>
  <si>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</si>
  <si>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</si>
  <si>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</si>
  <si>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</si>
  <si>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</si>
  <si>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</si>
  <si>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</si>
  <si>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</si>
  <si>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</si>
  <si>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</si>
  <si>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</si>
  <si>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</si>
  <si>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</si>
  <si>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</si>
  <si>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</si>
  <si>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</si>
  <si>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</si>
  <si>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</si>
  <si>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</si>
  <si>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</si>
  <si>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</si>
  <si>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</si>
  <si>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</si>
  <si>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</si>
  <si>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</si>
  <si>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</si>
  <si>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</si>
  <si>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</si>
  <si>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</si>
  <si>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</si>
  <si>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</si>
  <si>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</si>
  <si>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</si>
  <si>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</si>
  <si>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</si>
  <si>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</si>
  <si>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</si>
  <si>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</si>
  <si>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</si>
  <si>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</si>
  <si>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</si>
  <si>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</si>
  <si>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</si>
  <si>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</si>
  <si>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</si>
  <si>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</si>
  <si>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</si>
  <si>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</si>
  <si>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</si>
  <si>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</si>
  <si>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</si>
  <si>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</si>
  <si>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</si>
  <si>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</si>
  <si>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</si>
  <si>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</si>
  <si>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</si>
  <si>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</si>
  <si>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</si>
  <si>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</si>
  <si>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</si>
  <si>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</si>
  <si>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</si>
  <si>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</si>
  <si>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</si>
  <si>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</si>
  <si>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</si>
  <si>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</si>
  <si>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</si>
  <si>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</si>
  <si>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</si>
  <si>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</si>
  <si>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</si>
  <si>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</si>
  <si>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</si>
  <si>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</si>
  <si>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</si>
  <si>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</si>
  <si>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</si>
  <si>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</si>
  <si>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</si>
  <si>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</si>
  <si>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</si>
  <si>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</si>
  <si>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</si>
  <si>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</si>
  <si>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</si>
  <si>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</si>
  <si>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</si>
  <si>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</si>
  <si>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</si>
  <si>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</si>
  <si>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</si>
  <si>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</si>
  <si>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</si>
  <si>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</si>
  <si>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</si>
  <si>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</si>
  <si>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</si>
  <si>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</si>
  <si>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</si>
  <si>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</si>
  <si>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</si>
  <si>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</si>
  <si>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</si>
  <si>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</si>
  <si>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</si>
  <si>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</si>
  <si>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</si>
  <si>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</si>
  <si>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</si>
  <si>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</si>
  <si>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</si>
  <si>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</si>
  <si>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</si>
  <si>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</si>
  <si>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</si>
  <si>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</si>
  <si>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</si>
  <si>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</si>
  <si>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</si>
  <si>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</si>
  <si>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</si>
  <si>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</si>
  <si>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</si>
  <si>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</si>
  <si>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</si>
  <si>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</si>
  <si>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</si>
  <si>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</si>
  <si>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</si>
  <si>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</si>
  <si>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</si>
  <si>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</si>
  <si>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</si>
  <si>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</si>
  <si>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</si>
  <si>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</si>
  <si>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</si>
  <si>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</si>
  <si>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</si>
  <si>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</si>
  <si>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</si>
  <si>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</si>
  <si>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</si>
  <si>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</si>
  <si>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</si>
  <si>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</si>
  <si>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</si>
  <si>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</si>
  <si>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</si>
  <si>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</si>
  <si>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</si>
  <si>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</si>
  <si>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</si>
  <si>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</si>
  <si>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</si>
  <si>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</si>
  <si>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</si>
  <si>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</si>
  <si>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</si>
  <si>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</si>
  <si>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</si>
  <si>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</si>
  <si>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</si>
  <si>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</si>
  <si>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</si>
  <si>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</si>
  <si>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</si>
  <si>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</si>
  <si>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</si>
  <si>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</si>
  <si>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</si>
  <si>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</si>
  <si>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</si>
  <si>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</si>
  <si>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</si>
  <si>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</si>
  <si>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</si>
  <si>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</si>
  <si>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</si>
  <si>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</si>
  <si>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</si>
  <si>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</si>
  <si>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</si>
  <si>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</si>
  <si>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</si>
  <si>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</si>
  <si>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</si>
  <si>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</si>
  <si>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</si>
  <si>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</si>
  <si>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</si>
  <si>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</si>
  <si>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</si>
  <si>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</si>
  <si>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</si>
  <si>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</si>
  <si>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</si>
  <si>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</si>
  <si>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</si>
  <si>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</si>
  <si>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</si>
  <si>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</si>
  <si>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</si>
  <si>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</si>
  <si>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</si>
  <si>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</si>
  <si>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>MUNICIPIO TECALITLÁN</t>
  </si>
  <si>
    <t>DEL 1 AL 30 DE SEPTIEMBRE DE 2022</t>
  </si>
  <si>
    <t>C. MARTÍN LARIOS GARCÍA</t>
  </si>
  <si>
    <t>L.C. ELÍAS GÓMEZ MACIAS</t>
  </si>
  <si>
    <t>PRESIDENTE MUNICIPAL</t>
  </si>
  <si>
    <t>ENCARGADO DE LA HACIENDA MUNICIPAL</t>
  </si>
  <si>
    <t>ASEJ2022-09-18-05-2023-1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</si>
</sst>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BV128"/>
  <sheetViews>
    <sheetView showGridLines="0" tabSelected="1" zoomScale="90" zoomScaleNormal="90" workbookViewId="0">
      <pane ySplit="5" topLeftCell="A72" activePane="bottomLeft" state="frozen"/>
      <selection activeCell="F8" sqref="F8"/>
      <selection pane="bottomLeft" activeCell="B1" sqref="B1:BN1"/>
    </sheetView>
  </sheetViews>
  <sheetFormatPr baseColWidth="10" defaultColWidth="0" defaultRowHeight="11.25" customHeight="1" zeroHeight="1"/>
  <cols>
    <col min="1" max="1" width="7" style="1" bestFit="1" customWidth="1"/>
    <col min="2" max="30" width="2.85546875" style="44" customWidth="1"/>
    <col min="31" max="31" width="4.28515625" style="44" customWidth="1"/>
    <col min="32" max="33" width="22.85546875" style="49" customWidth="1"/>
    <col min="34" max="34" width="7" style="49" customWidth="1"/>
    <col min="35" max="63" width="2.85546875" style="44" customWidth="1"/>
    <col min="64" max="64" width="4.140625" style="44" customWidth="1"/>
    <col min="65" max="66" width="22.85546875" style="49" customWidth="1"/>
    <col min="67" max="74" width="2.28515625" style="44" hidden="1" customWidth="1"/>
    <col min="75" max="16384" width="11.42578125" style="44" hidden="1"/>
  </cols>
  <sheetData>
    <row r="1" spans="1:66" s="2" customFormat="1" ht="23.25">
      <c r="A1" s="1"/>
      <c r="B1" s="84" t="s">
        <v>386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84"/>
      <c r="AR1" s="84"/>
      <c r="AS1" s="84"/>
      <c r="AT1" s="84"/>
      <c r="AU1" s="84"/>
      <c r="AV1" s="84"/>
      <c r="AW1" s="84"/>
      <c r="AX1" s="84"/>
      <c r="AY1" s="84"/>
      <c r="AZ1" s="84"/>
      <c r="BA1" s="84"/>
      <c r="BB1" s="84"/>
      <c r="BC1" s="84"/>
      <c r="BD1" s="84"/>
      <c r="BE1" s="84"/>
      <c r="BF1" s="84"/>
      <c r="BG1" s="84"/>
      <c r="BH1" s="84"/>
      <c r="BI1" s="84"/>
      <c r="BJ1" s="84"/>
      <c r="BK1" s="84"/>
      <c r="BL1" s="84"/>
      <c r="BM1" s="84"/>
      <c r="BN1" s="84"/>
    </row>
    <row r="2" spans="1:66" s="2" customFormat="1" ht="21">
      <c r="A2" s="1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  <c r="BM2" s="85"/>
      <c r="BN2" s="85"/>
    </row>
    <row r="3" spans="1:66" s="2" customFormat="1" ht="18.75">
      <c r="A3" s="1"/>
      <c r="B3" s="86" t="s">
        <v>387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6">
        <v>2022</v>
      </c>
      <c r="AG5" s="6">
        <v>2021</v>
      </c>
      <c r="AH5" s="6" t="s">
        <v>3</v>
      </c>
      <c r="AI5" s="87" t="s">
        <v>2</v>
      </c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6">
        <v>2022</v>
      </c>
      <c r="BN5" s="6">
        <v>2021</v>
      </c>
    </row>
    <row r="6" spans="1:66" s="11" customFormat="1" ht="15" customHeight="1">
      <c r="A6" s="8">
        <v>10000</v>
      </c>
      <c r="B6" s="88" t="s">
        <v>4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9"/>
      <c r="AG6" s="9"/>
      <c r="AH6" s="10" t="s">
        <v>5</v>
      </c>
      <c r="AI6" s="88" t="s">
        <v>6</v>
      </c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  <c r="AU6" s="88"/>
      <c r="AV6" s="88"/>
      <c r="AW6" s="88"/>
      <c r="AX6" s="88"/>
      <c r="AY6" s="88"/>
      <c r="AZ6" s="88"/>
      <c r="BA6" s="88"/>
      <c r="BB6" s="88"/>
      <c r="BC6" s="88"/>
      <c r="BD6" s="88"/>
      <c r="BE6" s="88"/>
      <c r="BF6" s="88"/>
      <c r="BG6" s="88"/>
      <c r="BH6" s="88"/>
      <c r="BI6" s="88"/>
      <c r="BJ6" s="88"/>
      <c r="BK6" s="88"/>
      <c r="BL6" s="88"/>
      <c r="BM6" s="9"/>
      <c r="BN6" s="9"/>
    </row>
    <row r="7" spans="1:66" s="11" customFormat="1" ht="15" customHeight="1">
      <c r="A7" s="12">
        <v>11000</v>
      </c>
      <c r="B7" s="76" t="s">
        <v>7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13"/>
      <c r="AG7" s="13"/>
      <c r="AH7" s="14" t="s">
        <v>8</v>
      </c>
      <c r="AI7" s="76" t="s">
        <v>9</v>
      </c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6"/>
      <c r="BM7" s="15"/>
      <c r="BN7" s="15"/>
    </row>
    <row r="8" spans="1:66" s="11" customFormat="1" ht="15" customHeight="1">
      <c r="A8" s="12">
        <v>11100</v>
      </c>
      <c r="B8" s="75" t="s">
        <v>10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16">
        <f>SUM(AF9:AF15)</f>
        <v>13231848.67</v>
      </c>
      <c r="AG8" s="16">
        <f>SUM(AG9:AG15)</f>
        <v>2534188.69</v>
      </c>
      <c r="AH8" s="14" t="s">
        <v>11</v>
      </c>
      <c r="AI8" s="75" t="s">
        <v>12</v>
      </c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16">
        <f>SUM(BM9:BM17)</f>
        <v>1249084.8400000001</v>
      </c>
      <c r="BN8" s="16">
        <f>SUM(BN9:BN17)</f>
        <v>867650.64</v>
      </c>
    </row>
    <row r="9" spans="1:66" s="11" customFormat="1" ht="15" customHeight="1">
      <c r="A9" s="17">
        <v>11110</v>
      </c>
      <c r="B9" s="83" t="s">
        <v>13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18">
        <v>28000</v>
      </c>
      <c r="AG9" s="18">
        <v>0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30950.87</v>
      </c>
      <c r="BN9" s="18">
        <v>10515.64</v>
      </c>
    </row>
    <row r="10" spans="1:66" s="11" customFormat="1" ht="15" customHeight="1">
      <c r="A10" s="17">
        <v>11120</v>
      </c>
      <c r="B10" s="83" t="s">
        <v>16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18">
        <v>13141097.35</v>
      </c>
      <c r="AG10" s="18">
        <v>2471437.37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460607</v>
      </c>
      <c r="BN10" s="18">
        <v>0</v>
      </c>
    </row>
    <row r="11" spans="1:66" s="11" customFormat="1" ht="15" customHeight="1">
      <c r="A11" s="17">
        <v>11130</v>
      </c>
      <c r="B11" s="83" t="s">
        <v>19</v>
      </c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0</v>
      </c>
      <c r="BN11" s="18">
        <v>0</v>
      </c>
    </row>
    <row r="12" spans="1:66" s="11" customFormat="1" ht="15" customHeight="1">
      <c r="A12" s="17">
        <v>11140</v>
      </c>
      <c r="B12" s="83" t="s">
        <v>22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83" t="s">
        <v>25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83" t="s">
        <v>28</v>
      </c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83" t="s">
        <v>31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18">
        <v>62751.32</v>
      </c>
      <c r="AG15" s="18">
        <v>62751.32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698090.18</v>
      </c>
      <c r="BN15" s="18">
        <v>856955</v>
      </c>
    </row>
    <row r="16" spans="1:66" s="11" customFormat="1" ht="15" customHeight="1">
      <c r="A16" s="12">
        <v>11200</v>
      </c>
      <c r="B16" s="75" t="s">
        <v>34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16">
        <f>SUM(AF17:AF23)</f>
        <v>122655.17000000001</v>
      </c>
      <c r="AG16" s="16">
        <f>SUM(AG17:AG23)</f>
        <v>72800.33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83" t="s">
        <v>37</v>
      </c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59436.79</v>
      </c>
      <c r="BN17" s="18">
        <v>180</v>
      </c>
    </row>
    <row r="18" spans="1:66" s="11" customFormat="1" ht="15" customHeight="1">
      <c r="A18" s="17">
        <v>11220</v>
      </c>
      <c r="B18" s="83" t="s">
        <v>40</v>
      </c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18">
        <v>8205.85</v>
      </c>
      <c r="AG18" s="18">
        <v>10837.86</v>
      </c>
      <c r="AH18" s="14" t="s">
        <v>41</v>
      </c>
      <c r="AI18" s="75" t="s">
        <v>42</v>
      </c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83" t="s">
        <v>44</v>
      </c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18">
        <v>5262.47</v>
      </c>
      <c r="AG19" s="18">
        <v>5262.47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83" t="s">
        <v>48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83" t="s">
        <v>52</v>
      </c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83" t="s">
        <v>56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18">
        <v>109186.85</v>
      </c>
      <c r="AG22" s="18">
        <v>56700</v>
      </c>
      <c r="AH22" s="14" t="s">
        <v>57</v>
      </c>
      <c r="AI22" s="75" t="s">
        <v>58</v>
      </c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59</v>
      </c>
      <c r="B23" s="83" t="s">
        <v>60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0</v>
      </c>
      <c r="BN23" s="18">
        <v>0</v>
      </c>
    </row>
    <row r="24" spans="1:66" s="11" customFormat="1" ht="15" customHeight="1">
      <c r="A24" s="12" t="s">
        <v>63</v>
      </c>
      <c r="B24" s="75" t="s">
        <v>64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16">
        <f>SUM(AF25:AF29)</f>
        <v>12226.4</v>
      </c>
      <c r="AG24" s="16">
        <f>SUM(AG25:AG29)</f>
        <v>12226.4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83" t="s">
        <v>68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18">
        <v>12226.4</v>
      </c>
      <c r="AG25" s="18">
        <v>12226.4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83" t="s">
        <v>72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18">
        <v>0</v>
      </c>
      <c r="AG26" s="18">
        <v>0</v>
      </c>
      <c r="AH26" s="14" t="s">
        <v>73</v>
      </c>
      <c r="AI26" s="75" t="s">
        <v>74</v>
      </c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83" t="s">
        <v>76</v>
      </c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83" t="s">
        <v>80</v>
      </c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83" t="s">
        <v>84</v>
      </c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18">
        <v>0</v>
      </c>
      <c r="AG29" s="18">
        <v>0</v>
      </c>
      <c r="AH29" s="14" t="s">
        <v>85</v>
      </c>
      <c r="AI29" s="75" t="s">
        <v>86</v>
      </c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16">
        <f>SUM(BM30:BM32)</f>
        <v>759348.54</v>
      </c>
      <c r="BN29" s="16">
        <f>SUM(BN30:BN32)</f>
        <v>0</v>
      </c>
    </row>
    <row r="30" spans="1:66" s="11" customFormat="1" ht="15" customHeight="1">
      <c r="A30" s="12" t="s">
        <v>87</v>
      </c>
      <c r="B30" s="75" t="s">
        <v>88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759348.54</v>
      </c>
      <c r="BN30" s="18">
        <v>0</v>
      </c>
    </row>
    <row r="31" spans="1:66" s="11" customFormat="1" ht="15" customHeight="1">
      <c r="A31" s="17" t="s">
        <v>91</v>
      </c>
      <c r="B31" s="83" t="s">
        <v>92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83" t="s">
        <v>96</v>
      </c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83" t="s">
        <v>100</v>
      </c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18">
        <v>0</v>
      </c>
      <c r="AG33" s="18">
        <v>0</v>
      </c>
      <c r="AH33" s="14" t="s">
        <v>101</v>
      </c>
      <c r="AI33" s="75" t="s">
        <v>102</v>
      </c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83" t="s">
        <v>104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83" t="s">
        <v>108</v>
      </c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5" t="s">
        <v>112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83" t="s">
        <v>116</v>
      </c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5" t="s">
        <v>120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83" t="s">
        <v>124</v>
      </c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5" t="s">
        <v>130</v>
      </c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5" t="s">
        <v>132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5" t="s">
        <v>146</v>
      </c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16">
        <f>SUM(BM45:BM47)</f>
        <v>15414.08</v>
      </c>
      <c r="BN44" s="16">
        <f>SUM(BN45:BN47)</f>
        <v>4400</v>
      </c>
    </row>
    <row r="45" spans="1:66" s="11" customFormat="1" ht="15" customHeight="1">
      <c r="A45" s="17" t="s">
        <v>147</v>
      </c>
      <c r="B45" s="82" t="s">
        <v>148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15414.08</v>
      </c>
      <c r="BN45" s="18">
        <v>4400</v>
      </c>
    </row>
    <row r="46" spans="1:66" s="11" customFormat="1" ht="15" customHeight="1">
      <c r="A46" s="17"/>
      <c r="B46" s="80" t="s">
        <v>151</v>
      </c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22">
        <f>AF8+AF16+AF24+AF30+AF36+AF38+AF41</f>
        <v>13366730.24</v>
      </c>
      <c r="AG46" s="22">
        <f>AG8+AG16+AG24+AG30+AG36+AG38+AG41</f>
        <v>2619215.42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6" t="s">
        <v>155</v>
      </c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22"/>
      <c r="AG47" s="22"/>
      <c r="AH47" s="24" t="s">
        <v>156</v>
      </c>
      <c r="AI47" s="72" t="s">
        <v>157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5" t="s">
        <v>159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16">
        <f>SUM(AF49:AF52)</f>
        <v>0</v>
      </c>
      <c r="AG48" s="16">
        <f>SUM(AG49:AG52)</f>
        <v>0</v>
      </c>
      <c r="AH48" s="10"/>
      <c r="AI48" s="81" t="s">
        <v>160</v>
      </c>
      <c r="AJ48" s="81"/>
      <c r="AK48" s="81"/>
      <c r="AL48" s="81"/>
      <c r="AM48" s="81"/>
      <c r="AN48" s="81"/>
      <c r="AO48" s="81"/>
      <c r="AP48" s="81"/>
      <c r="AQ48" s="81"/>
      <c r="AR48" s="81"/>
      <c r="AS48" s="81"/>
      <c r="AT48" s="81"/>
      <c r="AU48" s="81"/>
      <c r="AV48" s="81"/>
      <c r="AW48" s="81"/>
      <c r="AX48" s="81"/>
      <c r="AY48" s="81"/>
      <c r="AZ48" s="81"/>
      <c r="BA48" s="81"/>
      <c r="BB48" s="81"/>
      <c r="BC48" s="81"/>
      <c r="BD48" s="81"/>
      <c r="BE48" s="81"/>
      <c r="BF48" s="81"/>
      <c r="BG48" s="81"/>
      <c r="BH48" s="81"/>
      <c r="BI48" s="81"/>
      <c r="BJ48" s="81"/>
      <c r="BK48" s="81"/>
      <c r="BL48" s="81"/>
      <c r="BM48" s="22">
        <f>BM8+BM18+BM22+BM26+BM29+BM33+BM40+BM44</f>
        <v>2023847.4600000002</v>
      </c>
      <c r="BN48" s="22">
        <f>BN8+BN18+BN22+BN26+BN29+BN33+BN40+BN44</f>
        <v>872050.64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6" t="s">
        <v>164</v>
      </c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/>
      <c r="BK49" s="76"/>
      <c r="BL49" s="76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5" t="s">
        <v>168</v>
      </c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5" t="s">
        <v>178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16">
        <f>SUM(AF54:AF58)</f>
        <v>4226300</v>
      </c>
      <c r="AG53" s="16">
        <f>SUM(AG54:AG58)</f>
        <v>1226300</v>
      </c>
      <c r="AH53" s="14" t="s">
        <v>179</v>
      </c>
      <c r="AI53" s="75" t="s">
        <v>180</v>
      </c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4226300</v>
      </c>
      <c r="AG54" s="18">
        <v>1226300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0</v>
      </c>
      <c r="AG55" s="18">
        <v>0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5" t="s">
        <v>196</v>
      </c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5" t="s">
        <v>202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16">
        <f>SUM(AF60:AF66)</f>
        <v>62414786.879999995</v>
      </c>
      <c r="AG59" s="16">
        <f>SUM(AG60:AG66)</f>
        <v>50605403.370000005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3600000</v>
      </c>
      <c r="AG60" s="18">
        <v>3600000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0</v>
      </c>
      <c r="BN60" s="18">
        <v>0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0</v>
      </c>
      <c r="AG62" s="18">
        <v>0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47005403.369999997</v>
      </c>
      <c r="AG63" s="18">
        <v>29969487.48</v>
      </c>
      <c r="AH63" s="14" t="s">
        <v>219</v>
      </c>
      <c r="AI63" s="75" t="s">
        <v>220</v>
      </c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11809383.51</v>
      </c>
      <c r="AG64" s="18">
        <v>17035915.890000001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0</v>
      </c>
      <c r="AG65" s="18">
        <v>0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5" t="s">
        <v>234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16">
        <f>SUM(AF68:AF75)</f>
        <v>1719738.04</v>
      </c>
      <c r="AG67" s="16">
        <f>SUM(AG68:AG75)</f>
        <v>1062732.57</v>
      </c>
      <c r="AH67" s="14" t="s">
        <v>235</v>
      </c>
      <c r="AI67" s="75" t="s">
        <v>236</v>
      </c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683448.91</v>
      </c>
      <c r="AG68" s="18">
        <v>508187.4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191279.24</v>
      </c>
      <c r="AG69" s="18">
        <v>191279.24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17053.5</v>
      </c>
      <c r="AG70" s="18">
        <v>17053.5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288248.58</v>
      </c>
      <c r="AG71" s="18">
        <v>123248.58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0</v>
      </c>
      <c r="AG72" s="18">
        <v>0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539707.81000000006</v>
      </c>
      <c r="AG73" s="18">
        <v>222963.85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0</v>
      </c>
      <c r="AG74" s="18">
        <v>0</v>
      </c>
      <c r="AH74" s="14" t="s">
        <v>263</v>
      </c>
      <c r="AI74" s="75" t="s">
        <v>264</v>
      </c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5" t="s">
        <v>270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16">
        <f>SUM(AF77:AF81)</f>
        <v>0</v>
      </c>
      <c r="AG76" s="16">
        <f>SUM(AG77:AG81)</f>
        <v>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0</v>
      </c>
      <c r="AG77" s="18">
        <v>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2" t="s">
        <v>280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7" t="s">
        <v>283</v>
      </c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8" t="s">
        <v>286</v>
      </c>
      <c r="AJ80" s="78"/>
      <c r="AK80" s="78"/>
      <c r="AL80" s="78"/>
      <c r="AM80" s="78"/>
      <c r="AN80" s="78"/>
      <c r="AO80" s="78"/>
      <c r="AP80" s="78"/>
      <c r="AQ80" s="78"/>
      <c r="AR80" s="78"/>
      <c r="AS80" s="78"/>
      <c r="AT80" s="78"/>
      <c r="AU80" s="78"/>
      <c r="AV80" s="78"/>
      <c r="AW80" s="78"/>
      <c r="AX80" s="78"/>
      <c r="AY80" s="78"/>
      <c r="AZ80" s="78"/>
      <c r="BA80" s="78"/>
      <c r="BB80" s="78"/>
      <c r="BC80" s="78"/>
      <c r="BD80" s="78"/>
      <c r="BE80" s="78"/>
      <c r="BF80" s="78"/>
      <c r="BG80" s="78"/>
      <c r="BH80" s="78"/>
      <c r="BI80" s="78"/>
      <c r="BJ80" s="78"/>
      <c r="BK80" s="78"/>
      <c r="BL80" s="78"/>
      <c r="BM80" s="26">
        <f>BM48+BM79</f>
        <v>2023847.4600000002</v>
      </c>
      <c r="BN80" s="26">
        <f>BN48+BN79</f>
        <v>872050.64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79" t="s">
        <v>290</v>
      </c>
      <c r="AJ81" s="79"/>
      <c r="AK81" s="79"/>
      <c r="AL81" s="79"/>
      <c r="AM81" s="79"/>
      <c r="AN81" s="79"/>
      <c r="AO81" s="79"/>
      <c r="AP81" s="79"/>
      <c r="AQ81" s="79"/>
      <c r="AR81" s="79"/>
      <c r="AS81" s="79"/>
      <c r="AT81" s="79"/>
      <c r="AU81" s="79"/>
      <c r="AV81" s="79"/>
      <c r="AW81" s="79"/>
      <c r="AX81" s="79"/>
      <c r="AY81" s="79"/>
      <c r="AZ81" s="79"/>
      <c r="BA81" s="79"/>
      <c r="BB81" s="79"/>
      <c r="BC81" s="79"/>
      <c r="BD81" s="79"/>
      <c r="BE81" s="79"/>
      <c r="BF81" s="79"/>
      <c r="BG81" s="79"/>
      <c r="BH81" s="79"/>
      <c r="BI81" s="79"/>
      <c r="BJ81" s="79"/>
      <c r="BK81" s="79"/>
      <c r="BL81" s="79"/>
      <c r="BM81" s="18"/>
      <c r="BN81" s="18"/>
    </row>
    <row r="82" spans="1:66" s="11" customFormat="1" ht="15" customHeight="1">
      <c r="A82" s="12" t="s">
        <v>291</v>
      </c>
      <c r="B82" s="75" t="s">
        <v>292</v>
      </c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16">
        <f>SUM(AF83:AF87)</f>
        <v>0</v>
      </c>
      <c r="AG82" s="16">
        <f>SUM(AG83:AG87)</f>
        <v>0</v>
      </c>
      <c r="AH82" s="28" t="s">
        <v>293</v>
      </c>
      <c r="AI82" s="76" t="s">
        <v>294</v>
      </c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16">
        <f>SUM(BM83:BM85)</f>
        <v>1325147.1100000001</v>
      </c>
      <c r="BN82" s="16">
        <f>SUM(BN83:BN85)</f>
        <v>1325147.1100000001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1325147.1100000001</v>
      </c>
      <c r="BN85" s="18">
        <v>1325147.1100000001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6" t="s">
        <v>310</v>
      </c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16">
        <f>BM87+BM88+BM89+BM94+BM98</f>
        <v>78378560.590000004</v>
      </c>
      <c r="BN86" s="16">
        <f>BN87+BN88+BN89+BN94+BN98</f>
        <v>53316453.609999999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25062106.98</v>
      </c>
      <c r="BN87" s="18">
        <v>18473250.399999999</v>
      </c>
    </row>
    <row r="88" spans="1:66" s="11" customFormat="1" ht="15" customHeight="1">
      <c r="A88" s="12" t="s">
        <v>315</v>
      </c>
      <c r="B88" s="75" t="s">
        <v>316</v>
      </c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16">
        <f>SUM(AF89:AF94)</f>
        <v>0</v>
      </c>
      <c r="AG88" s="16">
        <f>SUM(AG89:AG94)</f>
        <v>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53316453.609999999</v>
      </c>
      <c r="BN88" s="18">
        <v>34843203.210000001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0</v>
      </c>
      <c r="AG89" s="18">
        <v>0</v>
      </c>
      <c r="AH89" s="14" t="s">
        <v>321</v>
      </c>
      <c r="AI89" s="76" t="s">
        <v>322</v>
      </c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6" t="s">
        <v>342</v>
      </c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5" t="s">
        <v>344</v>
      </c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6" t="s">
        <v>358</v>
      </c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0</v>
      </c>
      <c r="BN99" s="18">
        <v>0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0</v>
      </c>
      <c r="BN100" s="18">
        <v>0</v>
      </c>
    </row>
    <row r="101" spans="1:66" s="11" customFormat="1" ht="15" customHeight="1">
      <c r="A101" s="12" t="s">
        <v>367</v>
      </c>
      <c r="B101" s="75" t="s">
        <v>368</v>
      </c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16">
        <f>SUM(AF102:AF104)</f>
        <v>0</v>
      </c>
      <c r="AG101" s="16">
        <f>SUM(AG102:AG104)</f>
        <v>0</v>
      </c>
      <c r="AH101" s="14" t="s">
        <v>369</v>
      </c>
      <c r="AI101" s="76" t="s">
        <v>370</v>
      </c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2" t="s">
        <v>378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2" t="s">
        <v>380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381</v>
      </c>
      <c r="BM104" s="34">
        <f>BM82+BM86+BM101</f>
        <v>79703707.700000003</v>
      </c>
      <c r="BN104" s="34">
        <f>BN82+BN86+BN101</f>
        <v>54641600.719999999</v>
      </c>
    </row>
    <row r="105" spans="1:66" s="11" customFormat="1" ht="15" customHeight="1">
      <c r="A105" s="35"/>
      <c r="B105" s="73" t="s">
        <v>382</v>
      </c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6">
        <f>AF48+AF53+AF59+AF67+AF76+AF82+AF88+AF95+AF101</f>
        <v>68360824.920000002</v>
      </c>
      <c r="AG105" s="36">
        <f>AG48+AG53+AG59+AG67+AG76+AG82+AG88+AG95+AG101</f>
        <v>52894435.940000005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</row>
    <row r="106" spans="1:66" s="11" customFormat="1" ht="15" customHeight="1" thickBot="1">
      <c r="A106" s="35"/>
      <c r="B106" s="63" t="s">
        <v>383</v>
      </c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39">
        <f>AF46+AF105</f>
        <v>81727555.159999996</v>
      </c>
      <c r="AG106" s="39">
        <f>AG46+AG105</f>
        <v>55513651.360000007</v>
      </c>
      <c r="AH106" s="40"/>
      <c r="AI106" s="64" t="s">
        <v>384</v>
      </c>
      <c r="AJ106" s="64"/>
      <c r="AK106" s="64"/>
      <c r="AL106" s="64"/>
      <c r="AM106" s="64"/>
      <c r="AN106" s="64"/>
      <c r="AO106" s="64"/>
      <c r="AP106" s="64"/>
      <c r="AQ106" s="64"/>
      <c r="AR106" s="64"/>
      <c r="AS106" s="64"/>
      <c r="AT106" s="64"/>
      <c r="AU106" s="64"/>
      <c r="AV106" s="64"/>
      <c r="AW106" s="64"/>
      <c r="AX106" s="64"/>
      <c r="AY106" s="64"/>
      <c r="AZ106" s="64"/>
      <c r="BA106" s="64"/>
      <c r="BB106" s="64"/>
      <c r="BC106" s="64"/>
      <c r="BD106" s="64"/>
      <c r="BE106" s="64"/>
      <c r="BF106" s="64"/>
      <c r="BG106" s="64"/>
      <c r="BH106" s="64"/>
      <c r="BI106" s="64"/>
      <c r="BJ106" s="64"/>
      <c r="BK106" s="64"/>
      <c r="BL106" s="64"/>
      <c r="BM106" s="41">
        <f>BM80+BM104</f>
        <v>81727555.159999996</v>
      </c>
      <c r="BN106" s="41">
        <f>BN80+BN104</f>
        <v>55513651.359999999</v>
      </c>
    </row>
    <row r="107" spans="1:66" s="11" customFormat="1" ht="15" customHeight="1" thickTop="1">
      <c r="A107" s="35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42"/>
      <c r="AG107" s="42"/>
      <c r="AH107" s="40"/>
      <c r="AI107" s="64"/>
      <c r="AJ107" s="64"/>
      <c r="AK107" s="64"/>
      <c r="AL107" s="64"/>
      <c r="AM107" s="64"/>
      <c r="AN107" s="64"/>
      <c r="AO107" s="64"/>
      <c r="AP107" s="64"/>
      <c r="AQ107" s="64"/>
      <c r="AR107" s="64"/>
      <c r="AS107" s="64"/>
      <c r="AT107" s="64"/>
      <c r="AU107" s="64"/>
      <c r="AV107" s="64"/>
      <c r="AW107" s="64"/>
      <c r="AX107" s="64"/>
      <c r="AY107" s="64"/>
      <c r="AZ107" s="64"/>
      <c r="BA107" s="64"/>
      <c r="BB107" s="64"/>
      <c r="BC107" s="64"/>
      <c r="BD107" s="64"/>
      <c r="BE107" s="64"/>
      <c r="BF107" s="64"/>
      <c r="BG107" s="64"/>
      <c r="BH107" s="64"/>
      <c r="BI107" s="64"/>
      <c r="BJ107" s="64"/>
      <c r="BK107" s="64"/>
      <c r="BL107" s="64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385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62" t="s">
        <v>392</v>
      </c>
      <c r="AH112" s="62"/>
      <c r="AI112" s="62"/>
      <c r="AJ112" s="62"/>
      <c r="AK112" s="62"/>
      <c r="AL112" s="62"/>
      <c r="AM112" s="62"/>
      <c r="AN112" s="62"/>
      <c r="AO112" s="62"/>
      <c r="AP112" s="62"/>
      <c r="AQ112" s="62"/>
      <c r="AR112" s="62"/>
      <c r="AS112" s="62"/>
      <c r="AT112" s="62"/>
      <c r="AU112" s="6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62"/>
      <c r="AH113" s="62"/>
      <c r="AI113" s="62"/>
      <c r="AJ113" s="62"/>
      <c r="AK113" s="62"/>
      <c r="AL113" s="62"/>
      <c r="AM113" s="62"/>
      <c r="AN113" s="62"/>
      <c r="AO113" s="62"/>
      <c r="AP113" s="62"/>
      <c r="AQ113" s="62"/>
      <c r="AR113" s="62"/>
      <c r="AS113" s="62"/>
      <c r="AT113" s="62"/>
      <c r="AU113" s="6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62"/>
      <c r="AH115" s="62"/>
      <c r="AI115" s="62"/>
      <c r="AJ115" s="62"/>
      <c r="AK115" s="62"/>
      <c r="AL115" s="62"/>
      <c r="AM115" s="62"/>
      <c r="AN115" s="62"/>
      <c r="AO115" s="62"/>
      <c r="AP115" s="62"/>
      <c r="AQ115" s="62"/>
      <c r="AR115" s="62"/>
      <c r="AS115" s="62"/>
      <c r="AT115" s="62"/>
      <c r="AU115" s="6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/>
      <c r="AE117" s="65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67" t="s">
        <v>388</v>
      </c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69" t="s">
        <v>389</v>
      </c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69"/>
      <c r="BM118" s="69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70"/>
      <c r="AX119" s="70"/>
      <c r="AY119" s="70"/>
      <c r="AZ119" s="70"/>
      <c r="BA119" s="70"/>
      <c r="BB119" s="70"/>
      <c r="BC119" s="70"/>
      <c r="BD119" s="70"/>
      <c r="BE119" s="70"/>
      <c r="BF119" s="70"/>
      <c r="BG119" s="70"/>
      <c r="BH119" s="70"/>
      <c r="BI119" s="70"/>
      <c r="BJ119" s="70"/>
      <c r="BK119" s="70"/>
      <c r="BL119" s="70"/>
      <c r="BM119" s="70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61" t="s">
        <v>390</v>
      </c>
      <c r="R120" s="61"/>
      <c r="S120" s="61"/>
      <c r="T120" s="61"/>
      <c r="U120" s="61"/>
      <c r="V120" s="61"/>
      <c r="W120" s="61"/>
      <c r="X120" s="61"/>
      <c r="Y120" s="61"/>
      <c r="Z120" s="61"/>
      <c r="AA120" s="61"/>
      <c r="AB120" s="61"/>
      <c r="AC120" s="61"/>
      <c r="AD120" s="61"/>
      <c r="AE120" s="61"/>
      <c r="AF120" s="6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61" t="s">
        <v>391</v>
      </c>
      <c r="AX120" s="61"/>
      <c r="AY120" s="61"/>
      <c r="AZ120" s="61"/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61"/>
      <c r="R121" s="61"/>
      <c r="S121" s="61"/>
      <c r="T121" s="61"/>
      <c r="U121" s="61"/>
      <c r="V121" s="61"/>
      <c r="W121" s="61"/>
      <c r="X121" s="61"/>
      <c r="Y121" s="61"/>
      <c r="Z121" s="61"/>
      <c r="AA121" s="61"/>
      <c r="AB121" s="61"/>
      <c r="AC121" s="61"/>
      <c r="AD121" s="61"/>
      <c r="AE121" s="61"/>
      <c r="AF121" s="6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61"/>
      <c r="AX121" s="61"/>
      <c r="AY121" s="61"/>
      <c r="AZ121" s="61"/>
      <c r="BA121" s="61"/>
      <c r="BB121" s="61"/>
      <c r="BC121" s="61"/>
      <c r="BD121" s="61"/>
      <c r="BE121" s="61"/>
      <c r="BF121" s="61"/>
      <c r="BG121" s="61"/>
      <c r="BH121" s="61"/>
      <c r="BI121" s="61"/>
      <c r="BJ121" s="61"/>
      <c r="BK121" s="61"/>
      <c r="BL121" s="61"/>
      <c r="BM121" s="61"/>
    </row>
    <row r="122" spans="1:66" ht="15" customHeight="1">
      <c r="Q122" s="61"/>
      <c r="R122" s="61"/>
      <c r="S122" s="61"/>
      <c r="T122" s="61"/>
      <c r="U122" s="61"/>
      <c r="V122" s="61"/>
      <c r="W122" s="61"/>
      <c r="X122" s="61"/>
      <c r="Y122" s="61"/>
      <c r="Z122" s="61"/>
      <c r="AA122" s="61"/>
      <c r="AB122" s="61"/>
      <c r="AC122" s="61"/>
      <c r="AD122" s="61"/>
      <c r="AE122" s="61"/>
      <c r="AF122" s="6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/>
    <row r="126" spans="1:66" ht="15" customHeight="1"/>
    <row r="127" spans="1:66" ht="15" customHeight="1"/>
    <row r="128" spans="1:66" ht="15" customHeight="1"/>
  </sheetData>
  <sheetProtection password="CEE3" sheet="1" objects="1" scenarios="1" selectLockedCells="1"/>
  <mergeCells count="215"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</mergeCells>
  <printOptions horizontalCentered="1"/>
  <pageMargins left="0.39370078740157483" right="0.39370078740157483" top="0.43307086614173229" bottom="0.86614173228346458" header="0.31496062992125984" footer="0.31496062992125984"/>
  <pageSetup scale="53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Jorjais</cp:lastModifiedBy>
  <cp:lastPrinted>2021-12-07T19:28:17Z</cp:lastPrinted>
  <dcterms:created xsi:type="dcterms:W3CDTF">2021-12-06T20:41:58Z</dcterms:created>
  <dcterms:modified xsi:type="dcterms:W3CDTF">2023-06-07T19:34:08Z</dcterms:modified>
</cp:coreProperties>
</file>