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EdoActividades\"/>
    </mc:Choice>
  </mc:AlternateContent>
  <xr:revisionPtr revIDLastSave="0" documentId="8_{9DF964E5-89FF-4F4C-9C7A-05B580B4376F}" xr6:coauthVersionLast="47" xr6:coauthVersionMax="47" xr10:uidLastSave="{00000000-0000-0000-0000-000000000000}"/>
  <workbookProtection workbookPassword="CEE3" lockStructure="1"/>
  <bookViews>
    <workbookView xWindow="1845" yWindow="2370" windowWidth="15375" windowHeight="7875" xr2:uid="{00000000-000D-0000-FFFF-FFFF00000000}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X416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X453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391" i="1"/>
  <c r="AY436" i="1"/>
  <c r="AX507" i="1" l="1"/>
  <c r="AY477" i="1"/>
  <c r="AY454" i="1"/>
  <c r="AY453" i="1" s="1"/>
  <c r="AY287" i="1"/>
  <c r="AX287" i="1"/>
  <c r="AY222" i="1"/>
  <c r="AY187" i="1"/>
  <c r="AX187" i="1"/>
  <c r="AY161" i="1"/>
  <c r="AX118" i="1"/>
  <c r="AX117" i="1" s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<sst xmlns="http://schemas.openxmlformats.org/spreadsheetml/2006/main" count="1086" uniqueCount="1067">
  <si>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</si>
  <si>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</si>
  <si>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</si>
  <si>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</si>
  <si>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</si>
  <si>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</si>
  <si>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</si>
  <si>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</si>
  <si>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</si>
  <si>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</si>
  <si>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</si>
  <si>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</si>
  <si>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</si>
  <si>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</si>
  <si>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</si>
  <si>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</si>
  <si>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</si>
  <si>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</si>
  <si>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</si>
  <si>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</si>
  <si>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</si>
  <si>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</si>
  <si>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</si>
  <si>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</si>
  <si>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</si>
  <si>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</si>
  <si>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</si>
  <si>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</si>
  <si>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</si>
  <si>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</si>
  <si>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</si>
  <si>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</si>
  <si>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</si>
  <si>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</si>
  <si>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</si>
  <si>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</si>
  <si>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</si>
  <si>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</si>
  <si>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</si>
  <si>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</si>
  <si>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</si>
  <si>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</si>
  <si>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</si>
  <si>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</si>
  <si>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</si>
  <si>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</si>
  <si>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</si>
  <si>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</si>
  <si>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</si>
  <si>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</si>
  <si>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</si>
  <si>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</si>
  <si>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</si>
  <si>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</si>
  <si>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</si>
  <si>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</si>
  <si>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</si>
  <si>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</si>
  <si>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</si>
  <si>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</si>
  <si>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</si>
  <si>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</si>
  <si>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</si>
  <si>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</si>
  <si>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</si>
  <si>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</si>
  <si>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</si>
  <si>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</si>
  <si>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</si>
  <si>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</si>
  <si>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</si>
  <si>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</si>
  <si>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</si>
  <si>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</si>
  <si>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</si>
  <si>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</si>
  <si>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</si>
  <si>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</si>
  <si>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</si>
  <si>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</si>
  <si>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</si>
  <si>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</si>
  <si>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</si>
  <si>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</si>
  <si>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</si>
  <si>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</si>
  <si>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</si>
  <si>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</si>
  <si>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</si>
  <si>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</si>
  <si>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</si>
  <si>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</si>
  <si>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</si>
  <si>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</si>
  <si>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</si>
  <si>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</si>
  <si>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</si>
  <si>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</si>
  <si>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</si>
  <si>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</si>
  <si>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</si>
  <si>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</si>
  <si>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</si>
  <si>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</si>
  <si>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</si>
  <si>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</si>
  <si>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</si>
  <si>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</si>
  <si>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</si>
  <si>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</si>
  <si>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</si>
  <si>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</si>
  <si>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</si>
  <si>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</si>
  <si>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</si>
  <si>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</si>
  <si>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</si>
  <si>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</si>
  <si>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</si>
  <si>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</si>
  <si>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</si>
  <si>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</si>
  <si>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</si>
  <si>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</si>
  <si>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</si>
  <si>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</si>
  <si>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</si>
  <si>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</si>
  <si>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</si>
  <si>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</si>
  <si>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</si>
  <si>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</si>
  <si>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</si>
  <si>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</si>
  <si>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</si>
  <si>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</si>
  <si>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</si>
  <si>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</si>
  <si>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</si>
  <si>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</si>
  <si>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</si>
  <si>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</si>
  <si>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</si>
  <si>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</si>
  <si>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</si>
  <si>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</si>
  <si>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</si>
  <si>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</si>
  <si>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</si>
  <si>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</si>
  <si>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</si>
  <si>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</si>
  <si>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</si>
  <si>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</si>
  <si>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</si>
  <si>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</si>
  <si>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</si>
  <si>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</si>
  <si>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</si>
  <si>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</si>
  <si>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</si>
  <si>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</si>
  <si>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</si>
  <si>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</si>
  <si>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</si>
  <si>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</si>
  <si>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</si>
  <si>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</si>
  <si>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</si>
  <si>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</si>
  <si>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</si>
  <si>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</si>
  <si>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</si>
  <si>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</si>
  <si>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</si>
  <si>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</si>
  <si>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</si>
  <si>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</si>
  <si>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</si>
  <si>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</si>
  <si>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</si>
  <si>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</si>
  <si>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</si>
  <si>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</si>
  <si>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</si>
  <si>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</si>
  <si>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</si>
  <si>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</si>
  <si>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</si>
  <si>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</si>
  <si>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</si>
  <si>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</si>
  <si>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</si>
  <si>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</si>
  <si>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</si>
  <si>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</si>
  <si>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</si>
  <si>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</si>
  <si>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</si>
  <si>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</si>
  <si>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</si>
  <si>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</si>
  <si>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</si>
  <si>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</si>
  <si>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</si>
  <si>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</si>
  <si>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</si>
  <si>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</si>
  <si>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</si>
  <si>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</si>
  <si>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</si>
  <si>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</si>
  <si>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</si>
  <si>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</si>
  <si>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</si>
  <si>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</si>
  <si>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</si>
  <si>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</si>
  <si>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</si>
  <si>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</si>
  <si>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</si>
  <si>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</si>
  <si>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</si>
  <si>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</si>
  <si>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</si>
  <si>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</si>
  <si>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</si>
  <si>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</si>
  <si>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</si>
  <si>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</si>
  <si>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</si>
  <si>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</si>
  <si>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</si>
  <si>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</si>
  <si>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</si>
  <si>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</si>
  <si>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</si>
  <si>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</si>
  <si>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</si>
  <si>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</si>
  <si>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</si>
  <si>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</si>
  <si>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</si>
  <si>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</si>
  <si>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</si>
  <si>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</si>
  <si>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</si>
  <si>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</si>
  <si>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</si>
  <si>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</si>
  <si>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</si>
  <si>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</si>
  <si>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</si>
  <si>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</si>
  <si>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</si>
  <si>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</si>
  <si>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</si>
  <si>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</si>
  <si>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</si>
  <si>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</si>
  <si>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</si>
  <si>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</si>
  <si>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</si>
  <si>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</si>
  <si>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</si>
  <si>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</si>
  <si>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</si>
  <si>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</si>
  <si>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</si>
  <si>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</si>
  <si>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</si>
  <si>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</si>
  <si>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</si>
  <si>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</si>
  <si>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</si>
  <si>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</si>
  <si>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</si>
  <si>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</si>
  <si>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</si>
  <si>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</si>
  <si>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</si>
  <si>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</si>
  <si>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</si>
  <si>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</si>
  <si>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</si>
  <si>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</si>
  <si>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</si>
  <si>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</si>
  <si>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</si>
  <si>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</si>
  <si>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</si>
  <si>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</si>
  <si>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</si>
  <si>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</si>
  <si>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</si>
  <si>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</si>
  <si>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</si>
  <si>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</si>
  <si>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</si>
  <si>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</si>
  <si>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</si>
  <si>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</si>
  <si>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</si>
  <si>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</si>
  <si>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</si>
  <si>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</si>
  <si>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</si>
  <si>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</si>
  <si>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</si>
  <si>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</si>
  <si>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</si>
  <si>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</si>
  <si>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</si>
  <si>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</si>
  <si>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</si>
  <si>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</si>
  <si>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</si>
  <si>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</si>
  <si>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</si>
  <si>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</si>
  <si>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</si>
  <si>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</si>
  <si>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</si>
  <si>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</si>
  <si>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</si>
  <si>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</si>
  <si>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</si>
  <si>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</si>
  <si>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</si>
  <si>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</si>
  <si>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</si>
  <si>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</si>
  <si>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</si>
  <si>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</si>
  <si>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</si>
  <si>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</si>
  <si>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</si>
  <si>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</si>
  <si>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</si>
  <si>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</si>
  <si>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</si>
  <si>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</si>
  <si>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</si>
  <si>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</si>
  <si>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</si>
  <si>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</si>
  <si>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</si>
  <si>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</si>
  <si>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</si>
  <si>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</si>
  <si>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</si>
  <si>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</si>
  <si>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</si>
  <si>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</si>
  <si>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</si>
  <si>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</si>
  <si>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</si>
  <si>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</si>
  <si>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</si>
  <si>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</si>
  <si>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</si>
  <si>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</si>
  <si>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</si>
  <si>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</si>
  <si>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</si>
  <si>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</si>
  <si>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</si>
  <si>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</si>
  <si>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</si>
  <si>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</si>
  <si>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</si>
  <si>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</si>
  <si>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</si>
  <si>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</si>
  <si>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</si>
  <si>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</si>
  <si>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</si>
  <si>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</si>
  <si>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</si>
  <si>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</si>
  <si>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</si>
  <si>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</si>
  <si>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</si>
  <si>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</si>
  <si>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</si>
  <si>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</si>
  <si>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</si>
  <si>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</si>
  <si>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</si>
  <si>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</si>
  <si>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</si>
  <si>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</si>
  <si>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</si>
  <si>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</si>
  <si>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</si>
  <si>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</si>
  <si>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</si>
  <si>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</si>
  <si>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</si>
  <si>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</si>
  <si>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</si>
  <si>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</si>
  <si>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</si>
  <si>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</si>
  <si>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</si>
  <si>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</si>
  <si>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</si>
  <si>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</si>
  <si>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</si>
  <si>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</si>
  <si>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</si>
  <si>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</si>
  <si>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</si>
  <si>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</si>
  <si>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</si>
  <si>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</si>
  <si>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</si>
  <si>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</si>
  <si>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</si>
  <si>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</si>
  <si>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</si>
  <si>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</si>
  <si>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</si>
  <si>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</si>
  <si>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</si>
  <si>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</si>
  <si>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</si>
  <si>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</si>
  <si>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</si>
  <si>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</si>
  <si>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</si>
  <si>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</si>
  <si>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</si>
  <si>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</si>
  <si>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</si>
  <si>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</si>
  <si>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</si>
  <si>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</si>
  <si>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</si>
  <si>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</si>
  <si>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</si>
  <si>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</si>
  <si>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</si>
  <si>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</si>
  <si>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</si>
  <si>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</si>
  <si>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</si>
  <si>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</si>
  <si>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</si>
  <si>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</si>
  <si>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</si>
  <si>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</si>
  <si>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</si>
  <si>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</si>
  <si>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</si>
  <si>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</si>
  <si>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</si>
  <si>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</si>
  <si>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</si>
  <si>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</si>
  <si>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</si>
  <si>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</si>
  <si>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</si>
  <si>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</si>
  <si>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</si>
  <si>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</si>
  <si>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</si>
  <si>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</si>
  <si>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</si>
  <si>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</si>
  <si>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</si>
  <si>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</si>
  <si>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</si>
  <si>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</si>
  <si>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</si>
  <si>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</si>
  <si>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</si>
  <si>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</si>
  <si>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</si>
  <si>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</si>
  <si>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</si>
  <si>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</si>
  <si>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</si>
  <si>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</si>
  <si>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</si>
  <si>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</si>
  <si>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</si>
  <si>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</si>
  <si>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</si>
  <si>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</si>
  <si>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</si>
  <si>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</si>
  <si>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</si>
  <si>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</si>
  <si>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</si>
  <si>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</si>
  <si>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</si>
  <si>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</si>
  <si>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</si>
  <si>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</si>
  <si>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</si>
  <si>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</si>
  <si>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</si>
  <si>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</si>
  <si>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</si>
  <si>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</si>
  <si>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</si>
  <si>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</si>
  <si>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</si>
  <si>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</si>
  <si>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</si>
  <si>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</si>
  <si>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</si>
  <si>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</si>
  <si>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</si>
  <si>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</si>
  <si>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</si>
  <si>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</si>
  <si>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</si>
  <si>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</si>
  <si>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</si>
  <si>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</si>
  <si>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</si>
  <si>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</si>
  <si>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</si>
  <si>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</si>
  <si>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</si>
  <si>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</si>
  <si>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</si>
  <si>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</si>
  <si>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</si>
  <si>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</si>
  <si>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</si>
  <si>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</si>
  <si>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</si>
  <si>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</si>
  <si>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</si>
  <si>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</si>
  <si>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</si>
  <si>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</si>
  <si>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</si>
  <si>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</si>
  <si>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</si>
  <si>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</si>
  <si>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</si>
  <si>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</si>
  <si>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</si>
  <si>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</si>
  <si>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</si>
  <si>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</si>
  <si>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</si>
  <si>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</si>
  <si>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</si>
  <si>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</si>
  <si>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</si>
  <si>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</si>
  <si>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</si>
  <si>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</si>
  <si>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</si>
  <si>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</si>
  <si>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</si>
  <si>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</si>
  <si>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</si>
  <si>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</si>
  <si>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</si>
  <si>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</si>
  <si>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</si>
  <si>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</si>
  <si>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</si>
  <si>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</si>
  <si>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</si>
  <si>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</si>
  <si>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</si>
  <si>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</si>
  <si>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</si>
  <si>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</si>
  <si>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</si>
  <si>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</si>
  <si>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</si>
  <si>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</si>
  <si>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</si>
  <si>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</si>
  <si>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</si>
  <si>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</si>
  <si>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</si>
  <si>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</si>
  <si>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</si>
  <si>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</si>
  <si>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</si>
  <si>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</si>
  <si>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</si>
  <si>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</si>
  <si>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</si>
  <si>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</si>
  <si>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</si>
  <si>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</si>
  <si>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</si>
  <si>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</si>
  <si>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</si>
  <si>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</si>
  <si>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</si>
  <si>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</si>
  <si>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</si>
  <si>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</si>
  <si>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</si>
  <si>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</si>
  <si>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</si>
  <si>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</si>
  <si>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</si>
  <si>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</si>
  <si>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</si>
  <si>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</si>
  <si>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</si>
  <si>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</si>
  <si>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</si>
  <si>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</si>
  <si>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</si>
  <si>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</si>
  <si>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</si>
  <si>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</si>
  <si>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</si>
  <si>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</si>
  <si>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</si>
  <si>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</si>
  <si>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</si>
  <si>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</si>
  <si>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</si>
  <si>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</si>
  <si>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</si>
  <si>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</si>
  <si>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</si>
  <si>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</si>
  <si>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</si>
  <si>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</si>
  <si>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</si>
  <si>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</si>
  <si>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</si>
  <si>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</si>
  <si>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</si>
  <si>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</si>
  <si>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</si>
  <si>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</si>
  <si>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</si>
  <si>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</si>
  <si>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</si>
  <si>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</si>
  <si>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</si>
  <si>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</si>
  <si>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</si>
  <si>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</si>
  <si>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</si>
  <si>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</si>
  <si>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</si>
  <si>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</si>
  <si>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</si>
  <si>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</si>
  <si>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</si>
  <si>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</si>
  <si>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</si>
  <si>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</si>
  <si>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</si>
  <si>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</si>
  <si>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</si>
  <si>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</si>
  <si>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</si>
  <si>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</si>
  <si>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</si>
  <si>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</si>
  <si>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</si>
  <si>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</si>
  <si>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</si>
  <si>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</si>
  <si>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</si>
  <si>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</si>
  <si>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</si>
  <si>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</si>
  <si>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</si>
  <si>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</si>
  <si>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</si>
  <si>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</si>
  <si>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</si>
  <si>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</si>
  <si>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</si>
  <si>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</si>
  <si>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</si>
  <si>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</si>
  <si>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</si>
  <si>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</si>
  <si>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</si>
  <si>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</si>
  <si>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</si>
  <si>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</si>
  <si>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</si>
  <si>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</si>
  <si>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</si>
  <si>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</si>
  <si>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</si>
  <si>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</si>
  <si>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</si>
  <si>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</si>
  <si>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</si>
  <si>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</si>
  <si>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</si>
  <si>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</si>
  <si>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</si>
  <si>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</si>
  <si>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</si>
  <si>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</si>
  <si>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</si>
  <si>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</si>
  <si>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</si>
  <si>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</si>
  <si>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</si>
  <si>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</si>
  <si>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</si>
  <si>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</si>
  <si>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</si>
  <si>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</si>
  <si>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</si>
  <si>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</si>
  <si>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</si>
  <si>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</si>
  <si>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</si>
  <si>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</si>
  <si>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</si>
  <si>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</si>
  <si>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</si>
  <si>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</si>
  <si>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</si>
  <si>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</si>
  <si>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</si>
  <si>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</si>
  <si>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</si>
  <si>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</si>
  <si>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</si>
  <si>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</si>
  <si>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</si>
  <si>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</si>
  <si>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</si>
  <si>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</si>
  <si>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</si>
  <si>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</si>
  <si>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</si>
  <si>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</si>
  <si>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</si>
  <si>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</si>
  <si>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</si>
  <si>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</si>
  <si>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</si>
  <si>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</si>
  <si>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</si>
  <si>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</si>
  <si>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</si>
  <si>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</si>
  <si>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</si>
  <si>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</si>
  <si>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</si>
  <si>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</si>
  <si>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</si>
  <si>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</si>
  <si>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</si>
  <si>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</si>
  <si>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</si>
  <si>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</si>
  <si>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</si>
  <si>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</si>
  <si>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</si>
  <si>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</si>
  <si>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</si>
  <si>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</si>
  <si>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</si>
  <si>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</si>
  <si>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</si>
  <si>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</si>
  <si>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</si>
  <si>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</si>
  <si>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</si>
  <si>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</si>
  <si>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</si>
  <si>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</si>
  <si>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</si>
  <si>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</si>
  <si>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</si>
  <si>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</si>
  <si>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</si>
  <si>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</si>
  <si>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</si>
  <si>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</si>
  <si>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</si>
  <si>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</si>
  <si>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</si>
  <si>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</si>
  <si>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</si>
  <si>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</si>
  <si>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</si>
  <si>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</si>
  <si>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</si>
  <si>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</si>
  <si>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</si>
  <si>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</si>
  <si>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</si>
  <si>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</si>
  <si>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</si>
  <si>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</si>
  <si>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</si>
  <si>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</si>
  <si>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</si>
  <si>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</si>
  <si>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</si>
  <si>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</si>
  <si>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</si>
  <si>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</si>
  <si>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</si>
  <si>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</si>
  <si>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</si>
  <si>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</si>
  <si>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</si>
  <si>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</si>
  <si>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</si>
  <si>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</si>
  <si>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</si>
  <si>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</si>
  <si>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</si>
  <si>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</si>
  <si>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</si>
  <si>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</si>
  <si>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</si>
  <si>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</si>
  <si>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</si>
  <si>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</si>
  <si>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</si>
  <si>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</si>
  <si>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</si>
  <si>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</si>
  <si>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</si>
  <si>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</si>
  <si>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</si>
  <si>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</si>
  <si>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</si>
  <si>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</si>
  <si>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</si>
  <si>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</si>
  <si>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</si>
  <si>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</si>
  <si>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</si>
  <si>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</si>
  <si>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</si>
  <si>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</si>
  <si>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</si>
  <si>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</si>
  <si>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</si>
  <si>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</si>
  <si>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</si>
  <si>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</si>
  <si>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</si>
  <si>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</si>
  <si>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</si>
  <si>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</si>
  <si>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</si>
  <si>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</si>
  <si>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</si>
  <si>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</si>
  <si>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</si>
  <si>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</si>
  <si>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</si>
  <si>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</si>
  <si>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</si>
  <si>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</si>
  <si>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</si>
  <si>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</si>
  <si>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</si>
  <si>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</si>
  <si>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</si>
  <si>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</si>
  <si>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</si>
  <si>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</si>
  <si>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</si>
  <si>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</si>
  <si>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</si>
  <si>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</si>
  <si>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</si>
  <si>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</si>
  <si>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</si>
  <si>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</si>
  <si>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</si>
  <si>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</si>
  <si>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</si>
  <si>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</si>
  <si>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</si>
  <si>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</si>
  <si>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</si>
  <si>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</si>
  <si>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</si>
  <si>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</si>
  <si>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</si>
  <si>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</si>
  <si>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</si>
  <si>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</si>
  <si>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</si>
  <si>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</si>
  <si>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</si>
  <si>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</si>
  <si>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</si>
  <si>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</si>
  <si>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</si>
  <si>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</si>
  <si>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</si>
  <si>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</si>
  <si>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</si>
  <si>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</si>
  <si>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</si>
  <si>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</si>
  <si>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</si>
  <si>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</si>
  <si>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</si>
  <si>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</si>
  <si>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</si>
  <si>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</si>
  <si>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</si>
  <si>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</si>
  <si>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</si>
  <si>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</si>
  <si>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</si>
  <si>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</si>
  <si>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</si>
  <si>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</si>
  <si>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</si>
  <si>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</si>
  <si>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</si>
  <si>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</si>
  <si>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</si>
  <si>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</si>
  <si>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</si>
  <si>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</si>
  <si>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</si>
  <si>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</si>
  <si>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</si>
  <si>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</si>
  <si>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</si>
  <si>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</si>
  <si>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</si>
  <si>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</si>
  <si>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</si>
  <si>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</si>
  <si>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</si>
  <si>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</si>
  <si>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</si>
  <si>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</si>
  <si>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</si>
  <si>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</si>
  <si>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</si>
  <si>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</si>
  <si>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</si>
  <si>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</si>
  <si>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</si>
  <si>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</si>
  <si>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</si>
  <si>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</si>
  <si>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</si>
  <si>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</si>
  <si>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</si>
  <si>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</si>
  <si>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</si>
  <si>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</si>
  <si>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</si>
  <si>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</si>
  <si>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</si>
  <si>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</si>
  <si>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</si>
  <si>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</si>
  <si>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</si>
  <si>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</si>
  <si>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</si>
  <si>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</si>
  <si>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</si>
  <si>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</si>
  <si>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</si>
  <si>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</si>
  <si>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</si>
  <si>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</si>
  <si>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</si>
  <si>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</si>
  <si>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</si>
  <si>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</si>
  <si>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</si>
  <si>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</si>
  <si>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</si>
  <si>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</si>
  <si>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</si>
  <si>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</si>
  <si>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</si>
  <si>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</si>
  <si>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</si>
  <si>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</si>
  <si>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</si>
  <si>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</si>
  <si>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</si>
  <si>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</si>
  <si>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</si>
  <si>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</si>
  <si>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</si>
  <si>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</si>
  <si>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</si>
  <si>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</si>
  <si>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</si>
  <si>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</si>
  <si>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</si>
  <si>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</si>
  <si>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</si>
  <si>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</si>
  <si>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</si>
  <si>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</si>
  <si>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</si>
  <si>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</si>
  <si>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</si>
  <si>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</si>
  <si>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</si>
  <si>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</si>
  <si>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</si>
  <si>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</si>
  <si>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</si>
  <si>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</si>
  <si>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</si>
  <si>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</si>
  <si>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</si>
  <si>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</si>
  <si>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</si>
  <si>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</si>
  <si>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</si>
  <si>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</si>
  <si>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</si>
  <si>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</si>
  <si>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</si>
  <si>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</si>
  <si>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</si>
  <si>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</si>
  <si>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</si>
  <si>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</si>
  <si>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</si>
  <si>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</si>
  <si>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</si>
  <si>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</si>
  <si>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</si>
  <si>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</si>
  <si>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</si>
  <si>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</si>
  <si>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</si>
  <si>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</si>
  <si>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</si>
  <si>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</si>
  <si>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</si>
  <si>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</si>
  <si>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</si>
  <si>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</si>
  <si>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</si>
  <si>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</si>
  <si>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</si>
  <si>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</si>
  <si>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</si>
  <si>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</si>
  <si>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TECALITLÁN</t>
  </si>
  <si>
    <t>DEL 1 AL 30 DE SEPTIEMBRE DE 2022</t>
  </si>
  <si>
    <t>C. MARTÍN LARIOS GARCÍA</t>
  </si>
  <si>
    <t>L.C. ELÍAS GÓMEZ MACIAS</t>
  </si>
  <si>
    <t>PRESIDENTE MUNICIPAL</t>
  </si>
  <si>
    <t>ENCARGADO DE LA HACIENDA MUNICIPAL</t>
  </si>
  <si>
    <t>ASEJ2022-09-18-05-2023-1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</si>
</sst>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A1" s="41"/>
      <c r="B1" s="44" t="s">
        <v>1060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51" ht="21">
      <c r="A2" s="4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1" ht="18.75">
      <c r="A3" s="43"/>
      <c r="B3" s="46" t="s">
        <v>1061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1</v>
      </c>
      <c r="B5" s="50" t="s">
        <v>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4" t="s">
        <v>3</v>
      </c>
      <c r="AY5" s="4" t="s">
        <v>4</v>
      </c>
    </row>
    <row r="6" spans="1:51" ht="18.7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24345831.440000001</v>
      </c>
      <c r="AY7" s="13">
        <f>AY8+AY29+AY35+AY40+AY72+AY81+AY102+AY114</f>
        <v>21661370.359999999</v>
      </c>
    </row>
    <row r="8" spans="1:51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11324719.800000001</v>
      </c>
      <c r="AY8" s="15">
        <f>AY9+AY11+AY15+AY16+AY17+AY18+AY19+AY25+AY27</f>
        <v>11228773.379999999</v>
      </c>
    </row>
    <row r="9" spans="1:51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10993679.380000001</v>
      </c>
      <c r="AY11" s="17">
        <f>SUM(AY12:AY14)</f>
        <v>10923162.809999999</v>
      </c>
    </row>
    <row r="12" spans="1:51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8692016.8000000007</v>
      </c>
      <c r="AY12" s="20">
        <v>8237901.7199999997</v>
      </c>
    </row>
    <row r="13" spans="1:51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2301130.75</v>
      </c>
      <c r="AY13" s="20">
        <v>2682767.56</v>
      </c>
    </row>
    <row r="14" spans="1:51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531.83000000000004</v>
      </c>
      <c r="AY14" s="20">
        <v>2493.5300000000002</v>
      </c>
    </row>
    <row r="15" spans="1:51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331040.42</v>
      </c>
      <c r="AY19" s="17">
        <f>SUM(AY20:AY24)</f>
        <v>298601.61</v>
      </c>
    </row>
    <row r="20" spans="1:51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315624.93</v>
      </c>
      <c r="AY20" s="20">
        <v>277778.17</v>
      </c>
    </row>
    <row r="21" spans="1:51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11622</v>
      </c>
      <c r="AY22" s="20">
        <v>15195.19</v>
      </c>
    </row>
    <row r="23" spans="1:51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3793.49</v>
      </c>
      <c r="AY23" s="20">
        <v>5628.25</v>
      </c>
    </row>
    <row r="24" spans="1:51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7008.96</v>
      </c>
    </row>
    <row r="28" spans="1:51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7008.96</v>
      </c>
    </row>
    <row r="29" spans="1:51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12563325.890000001</v>
      </c>
      <c r="AY40" s="15">
        <f>AY41+AY46+AY47+AY62+AY68+AY70</f>
        <v>10224941.68</v>
      </c>
    </row>
    <row r="41" spans="1:51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2662271.2000000002</v>
      </c>
      <c r="AY41" s="17">
        <f>SUM(AY42:AY45)</f>
        <v>173516.3</v>
      </c>
    </row>
    <row r="42" spans="1:51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147928</v>
      </c>
      <c r="AY42" s="20">
        <v>67880</v>
      </c>
    </row>
    <row r="43" spans="1:51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8723.5</v>
      </c>
    </row>
    <row r="44" spans="1:51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2514043.2000000002</v>
      </c>
      <c r="AY44" s="20">
        <v>89862.8</v>
      </c>
    </row>
    <row r="45" spans="1:51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300</v>
      </c>
      <c r="AY45" s="20">
        <v>7050</v>
      </c>
    </row>
    <row r="46" spans="1:51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9734228.3300000001</v>
      </c>
      <c r="AY47" s="17">
        <f>SUM(AY48:AY61)</f>
        <v>9766628.7699999996</v>
      </c>
    </row>
    <row r="48" spans="1:51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253876</v>
      </c>
      <c r="AY48" s="20">
        <v>210051</v>
      </c>
    </row>
    <row r="49" spans="1:51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66684.820000000007</v>
      </c>
      <c r="AY49" s="20">
        <v>16853.5</v>
      </c>
    </row>
    <row r="50" spans="1:51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87846.17</v>
      </c>
      <c r="AY50" s="20">
        <v>109770.23</v>
      </c>
    </row>
    <row r="51" spans="1:51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13309.23</v>
      </c>
      <c r="AY52" s="20">
        <v>18753.240000000002</v>
      </c>
    </row>
    <row r="53" spans="1:51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8577</v>
      </c>
      <c r="AY55" s="20">
        <v>14181</v>
      </c>
    </row>
    <row r="56" spans="1:51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0</v>
      </c>
    </row>
    <row r="57" spans="1:51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8652622.1099999994</v>
      </c>
      <c r="AY57" s="20">
        <v>8373575.7999999998</v>
      </c>
    </row>
    <row r="58" spans="1:51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203631</v>
      </c>
      <c r="AY58" s="20">
        <v>295396</v>
      </c>
    </row>
    <row r="59" spans="1:51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23599</v>
      </c>
      <c r="AY59" s="20">
        <v>32163</v>
      </c>
    </row>
    <row r="60" spans="1:51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323644</v>
      </c>
      <c r="AY60" s="20">
        <v>580878</v>
      </c>
    </row>
    <row r="61" spans="1:51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100439</v>
      </c>
      <c r="AY61" s="20">
        <v>115007</v>
      </c>
    </row>
    <row r="62" spans="1:51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166826.35999999999</v>
      </c>
      <c r="AY62" s="17">
        <f>SUM(AY63:AY67)</f>
        <v>284796.61</v>
      </c>
    </row>
    <row r="63" spans="1:51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165920.35999999999</v>
      </c>
      <c r="AY63" s="20">
        <v>278715.07</v>
      </c>
    </row>
    <row r="64" spans="1:51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906</v>
      </c>
      <c r="AY65" s="20">
        <v>6081.54</v>
      </c>
    </row>
    <row r="66" spans="1:51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28664</v>
      </c>
      <c r="AY72" s="15">
        <f>AY73+AY76+AY77+AY78+AY80</f>
        <v>180453.8</v>
      </c>
    </row>
    <row r="73" spans="1:51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28664</v>
      </c>
      <c r="AY73" s="17">
        <f>SUM(AY74:AY75)</f>
        <v>180453.8</v>
      </c>
    </row>
    <row r="74" spans="1:51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28664</v>
      </c>
      <c r="AY75" s="20">
        <v>180453.8</v>
      </c>
    </row>
    <row r="76" spans="1:51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429121.75</v>
      </c>
      <c r="AY81" s="15">
        <f>AY82+AY83+AY85+AY87+AY89+AY91+AY93+AY94+AY100</f>
        <v>27201.5</v>
      </c>
    </row>
    <row r="82" spans="1:51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27201.5</v>
      </c>
    </row>
    <row r="84" spans="1:51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27201.5</v>
      </c>
    </row>
    <row r="85" spans="1:51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429121.75</v>
      </c>
      <c r="AY94" s="17">
        <f>SUM(AY95:AY99)</f>
        <v>0</v>
      </c>
    </row>
    <row r="95" spans="1:51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429121.75</v>
      </c>
      <c r="AY97" s="20">
        <v>0</v>
      </c>
    </row>
    <row r="98" spans="1:51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74807850.959999993</v>
      </c>
      <c r="AY117" s="13">
        <f>AY118+AY149</f>
        <v>89836145.050000012</v>
      </c>
    </row>
    <row r="118" spans="1:51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74807850.959999993</v>
      </c>
      <c r="AY118" s="15">
        <f>AY119+AY132+AY135+AY140+AY146</f>
        <v>89836145.050000012</v>
      </c>
    </row>
    <row r="119" spans="1:51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47476710.68</v>
      </c>
      <c r="AY119" s="17">
        <f>SUM(AY120:AY131)</f>
        <v>54610047.620000005</v>
      </c>
    </row>
    <row r="120" spans="1:51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37130360.490000002</v>
      </c>
      <c r="AY120" s="20">
        <v>40418629.32</v>
      </c>
    </row>
    <row r="121" spans="1:51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4776042.57</v>
      </c>
      <c r="AY121" s="20">
        <v>5704289.79</v>
      </c>
    </row>
    <row r="122" spans="1:51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939328.18</v>
      </c>
      <c r="AY122" s="20">
        <v>1148721.0900000001</v>
      </c>
    </row>
    <row r="123" spans="1:51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120330.23</v>
      </c>
    </row>
    <row r="124" spans="1:51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164809.45000000001</v>
      </c>
    </row>
    <row r="125" spans="1:51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975366.04</v>
      </c>
      <c r="AY125" s="20">
        <v>979000.51</v>
      </c>
    </row>
    <row r="126" spans="1:51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865403.1</v>
      </c>
    </row>
    <row r="127" spans="1:51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662873.29</v>
      </c>
      <c r="AY128" s="20">
        <v>0</v>
      </c>
    </row>
    <row r="129" spans="1:51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2621917.58</v>
      </c>
      <c r="AY129" s="20">
        <v>4507951.3499999996</v>
      </c>
    </row>
    <row r="130" spans="1:51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104459.53</v>
      </c>
      <c r="AY130" s="20">
        <v>453716.18</v>
      </c>
    </row>
    <row r="131" spans="1:51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266363</v>
      </c>
      <c r="AY131" s="20">
        <v>247196.6</v>
      </c>
    </row>
    <row r="132" spans="1:51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24238042.120000001</v>
      </c>
      <c r="AY132" s="17">
        <f>SUM(AY133:AY134)</f>
        <v>27469237.420000002</v>
      </c>
    </row>
    <row r="133" spans="1:51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14888755.800000001</v>
      </c>
      <c r="AY133" s="20">
        <v>16340147</v>
      </c>
    </row>
    <row r="134" spans="1:51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9349286.3200000003</v>
      </c>
      <c r="AY134" s="20">
        <v>11129090.42</v>
      </c>
    </row>
    <row r="135" spans="1:51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1887036</v>
      </c>
      <c r="AY135" s="17">
        <f>SUM(AY136:AY139)</f>
        <v>6556612.9199999999</v>
      </c>
    </row>
    <row r="136" spans="1:51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1887036</v>
      </c>
      <c r="AY139" s="20">
        <v>6556612.9199999999</v>
      </c>
    </row>
    <row r="140" spans="1:51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1206062.1599999999</v>
      </c>
      <c r="AY140" s="17">
        <f>SUM(AY141:AY145)</f>
        <v>1200247.0900000001</v>
      </c>
    </row>
    <row r="141" spans="1:51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14.63</v>
      </c>
      <c r="AY141" s="20">
        <v>88430.64</v>
      </c>
    </row>
    <row r="142" spans="1:51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216764.46</v>
      </c>
      <c r="AY142" s="20">
        <v>175926.41</v>
      </c>
    </row>
    <row r="143" spans="1:51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989283.07</v>
      </c>
      <c r="AY143" s="20">
        <v>935890.04</v>
      </c>
    </row>
    <row r="144" spans="1:51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42467.75</v>
      </c>
      <c r="AY161" s="13">
        <f>AY162+AY165+AY171+AY173+AY175</f>
        <v>20395.09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42467.75</v>
      </c>
      <c r="AY162" s="15">
        <f>SUM(AY163:AY164)</f>
        <v>20395.09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42467.75</v>
      </c>
      <c r="AY164" s="17">
        <v>20395.09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51" t="s">
        <v>345</v>
      </c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27">
        <f>AX7+AX117+AX161</f>
        <v>99196150.149999991</v>
      </c>
      <c r="AY184" s="27">
        <f>AY7+AY117+AY161</f>
        <v>111517910.50000001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62736812.290000007</v>
      </c>
      <c r="AY186" s="13">
        <f>AY187+AY222+AY287</f>
        <v>80235437.349999994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32473856.270000003</v>
      </c>
      <c r="AY187" s="15">
        <f>AY188+AY193+AY198+AY207+AY212+AY219</f>
        <v>45834583.269999996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26637288.579999998</v>
      </c>
      <c r="AY188" s="17">
        <f>SUM(AY189:AY192)</f>
        <v>30187193.759999998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1978020</v>
      </c>
      <c r="AY189" s="20">
        <v>2585498.4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24659268.579999998</v>
      </c>
      <c r="AY191" s="20">
        <v>27601695.359999999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3587544.92</v>
      </c>
      <c r="AY193" s="17">
        <f>SUM(AY194:AY197)</f>
        <v>7869839.7999999998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718743.75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3587544.92</v>
      </c>
      <c r="AY195" s="20">
        <v>7151096.0499999998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592794.64</v>
      </c>
      <c r="AY198" s="17">
        <f>SUM(AY199:AY206)</f>
        <v>5716924.5100000007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319307.86</v>
      </c>
      <c r="AY199" s="20">
        <v>226927.17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273486.78000000003</v>
      </c>
      <c r="AY200" s="20">
        <v>5451133.9800000004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0</v>
      </c>
      <c r="AY201" s="20">
        <v>38863.360000000001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1616664.85</v>
      </c>
      <c r="AY207" s="17">
        <f>SUM(AY208:AY211)</f>
        <v>1983625.2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1616664.85</v>
      </c>
      <c r="AY208" s="20">
        <v>1983625.2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39563.279999999999</v>
      </c>
      <c r="AY212" s="17">
        <f>SUM(AY213:AY218)</f>
        <v>77000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39563.279999999999</v>
      </c>
      <c r="AY214" s="20">
        <v>77000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16306559.179999998</v>
      </c>
      <c r="AY222" s="15">
        <f>AY223+AY232+AY236+AY246+AY256+AY264+AY267+AY273+AY277</f>
        <v>17014383.93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978819.58000000007</v>
      </c>
      <c r="AY223" s="17">
        <f>SUM(AY224:AY231)</f>
        <v>1082510.18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371155.26</v>
      </c>
      <c r="AY224" s="20">
        <v>470075.21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3077.99</v>
      </c>
      <c r="AY225" s="20">
        <v>22891.17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0</v>
      </c>
      <c r="AY227" s="20">
        <v>0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514026.33</v>
      </c>
      <c r="AY229" s="20">
        <v>456681.36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90560</v>
      </c>
      <c r="AY231" s="20">
        <v>132862.44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342624</v>
      </c>
      <c r="AY232" s="17">
        <f>SUM(AY233:AY235)</f>
        <v>886085.83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342624</v>
      </c>
      <c r="AY233" s="20">
        <v>886085.83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3042257.8</v>
      </c>
      <c r="AY246" s="17">
        <f>SUM(AY247:AY255)</f>
        <v>3246026.89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408060.84</v>
      </c>
      <c r="AY247" s="20">
        <v>653650.51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609474.92000000004</v>
      </c>
      <c r="AY248" s="20">
        <v>689213.9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40671.019999999997</v>
      </c>
      <c r="AY249" s="20">
        <v>53195.81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1580</v>
      </c>
      <c r="AY250" s="20">
        <v>8758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653760.76</v>
      </c>
      <c r="AY252" s="20">
        <v>389588.71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487887.48</v>
      </c>
      <c r="AY253" s="20">
        <v>973426.69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840822.78</v>
      </c>
      <c r="AY255" s="20">
        <v>478193.27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1195505.5900000001</v>
      </c>
      <c r="AY256" s="17">
        <f>SUM(AY257:AY263)</f>
        <v>821579.83000000007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90213.2</v>
      </c>
      <c r="AY257" s="20">
        <v>77096.649999999994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33899.949999999997</v>
      </c>
      <c r="AY258" s="20">
        <v>34912.94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127454.8</v>
      </c>
      <c r="AY259" s="20">
        <v>164406.23000000001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2834.02</v>
      </c>
      <c r="AY260" s="20">
        <v>47441.93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941103.62</v>
      </c>
      <c r="AY262" s="20">
        <v>497722.08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8269893.2199999997</v>
      </c>
      <c r="AY264" s="17">
        <f>SUM(AY265:AY266)</f>
        <v>8346983.0499999998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8269893.2199999997</v>
      </c>
      <c r="AY265" s="20">
        <v>8346983.0499999998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412691.95999999996</v>
      </c>
      <c r="AY267" s="17">
        <f>SUM(AY268:AY272)</f>
        <v>373287.56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90452.4</v>
      </c>
      <c r="AY268" s="20">
        <v>38786.339999999997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138194.29999999999</v>
      </c>
      <c r="AY269" s="20">
        <v>209630.1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184045.26</v>
      </c>
      <c r="AY270" s="20">
        <v>123758.87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1112.25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2064767.0299999998</v>
      </c>
      <c r="AY277" s="17">
        <f>SUM(AY278:AY286)</f>
        <v>2257910.59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123099.66</v>
      </c>
      <c r="AY278" s="20">
        <v>169634.8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26348.01</v>
      </c>
      <c r="AY279" s="20">
        <v>34050.47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24232.01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41707.269999999997</v>
      </c>
      <c r="AY281" s="20">
        <v>63019.99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2391.92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1198239.2</v>
      </c>
      <c r="AY283" s="20">
        <v>1112511.8700000001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852069.53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675372.89</v>
      </c>
      <c r="AY285" s="20">
        <v>0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13956396.84</v>
      </c>
      <c r="AY287" s="15">
        <f>AY288+AY298+AY308+AY318+AY328+AY338+AY346+AY356+AY362</f>
        <v>17386470.149999999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7312063.6900000004</v>
      </c>
      <c r="AY288" s="17">
        <v>9252445.2300000004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7144328.5</v>
      </c>
      <c r="AY289" s="20">
        <v>8987280.3499999996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758.4</v>
      </c>
      <c r="AY290" s="20">
        <v>3957.06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166976.79</v>
      </c>
      <c r="AY292" s="20">
        <v>258005.12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0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3202.7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786016.82000000007</v>
      </c>
      <c r="AY298" s="17">
        <f>SUM(AY299:AY307)</f>
        <v>1054797.8400000001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40000</v>
      </c>
      <c r="AY299" s="20">
        <v>40000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5400</v>
      </c>
      <c r="AY300" s="20">
        <v>42300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91813.39</v>
      </c>
      <c r="AY301" s="20">
        <v>175965.36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30000.04</v>
      </c>
      <c r="AY303" s="20">
        <v>353207.28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602040.24</v>
      </c>
      <c r="AY304" s="20">
        <v>431824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16763.150000000001</v>
      </c>
      <c r="AY305" s="20">
        <v>11501.2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418536.37</v>
      </c>
      <c r="AY308" s="17">
        <f>SUM(AY309:AY317)</f>
        <v>233166.94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4312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417840.37</v>
      </c>
      <c r="AY310" s="20">
        <v>219774.94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8500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696</v>
      </c>
      <c r="AY312" s="20">
        <v>580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199245.26</v>
      </c>
      <c r="AY318" s="17">
        <f>SUM(AY319:AY327)</f>
        <v>150265.53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48499.68</v>
      </c>
      <c r="AY319" s="20">
        <v>14920.77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32222.19</v>
      </c>
      <c r="AY322" s="20">
        <v>30569.77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25044.39</v>
      </c>
      <c r="AY323" s="20">
        <v>65053.79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93479</v>
      </c>
      <c r="AY325" s="20">
        <v>39721.199999999997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2104780.12</v>
      </c>
      <c r="AY328" s="17">
        <f>SUM(AY329:AY337)</f>
        <v>3989086.58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147412.76999999999</v>
      </c>
      <c r="AY329" s="20">
        <v>1695673.16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21444.959999999999</v>
      </c>
      <c r="AY330" s="20">
        <v>1798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5755.2</v>
      </c>
      <c r="AY331" s="20">
        <v>4176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11356.4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344724.54</v>
      </c>
      <c r="AY333" s="20">
        <v>448731.03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491479.51</v>
      </c>
      <c r="AY335" s="20">
        <v>384770.85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1093963.1399999999</v>
      </c>
      <c r="AY336" s="20">
        <v>1442581.14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163566.43</v>
      </c>
      <c r="AY338" s="17">
        <f>SUM(AY339:AY345)</f>
        <v>117351.12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163566.43</v>
      </c>
      <c r="AY339" s="20">
        <v>110391.12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6960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209587.04</v>
      </c>
      <c r="AY346" s="17">
        <f>SUM(AY347:AY355)</f>
        <v>354320.78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209587.04</v>
      </c>
      <c r="AY351" s="20">
        <v>354320.78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2408102.2400000002</v>
      </c>
      <c r="AY356" s="17">
        <f>SUM(AY357:AY361)</f>
        <v>1857259.08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2408102.2400000002</v>
      </c>
      <c r="AY358" s="20">
        <v>1857259.08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354498.87</v>
      </c>
      <c r="AY362" s="17">
        <f>SUM(AY363:AY371)</f>
        <v>377777.05000000005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354498.87</v>
      </c>
      <c r="AY364" s="20">
        <v>376661.77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1115.28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11397230.879999999</v>
      </c>
      <c r="AY372" s="13">
        <f>AY373+AY385+AY391+AY403+AY416+AY423+AY433+AY436+AY447</f>
        <v>12809222.75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0</v>
      </c>
      <c r="AY385" s="15">
        <f>AY386+AY390</f>
        <v>0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10241582.879999999</v>
      </c>
      <c r="AY403" s="15">
        <f>AY404+AY406+AY408+AY414</f>
        <v>11541913.65</v>
      </c>
    </row>
    <row r="404" spans="1:51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6244401.1299999999</v>
      </c>
      <c r="AY404" s="17">
        <f>SUM(AY405)</f>
        <v>6147105.54</v>
      </c>
    </row>
    <row r="405" spans="1:51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6244401.1299999999</v>
      </c>
      <c r="AY405" s="20">
        <v>6147105.54</v>
      </c>
    </row>
    <row r="406" spans="1:51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3997181.75</v>
      </c>
      <c r="AY408" s="17">
        <f>SUM(AY409:AY413)</f>
        <v>5394808.1100000003</v>
      </c>
    </row>
    <row r="409" spans="1:51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194906</v>
      </c>
      <c r="AY409" s="20">
        <v>285402</v>
      </c>
    </row>
    <row r="410" spans="1:51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3802275.75</v>
      </c>
      <c r="AY411" s="20">
        <v>5109406.1100000003</v>
      </c>
    </row>
    <row r="412" spans="1:51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1155648</v>
      </c>
      <c r="AY416" s="15">
        <f>AY417+AY419+AY421</f>
        <v>1267309.1000000001</v>
      </c>
    </row>
    <row r="417" spans="1:51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1155648</v>
      </c>
      <c r="AY419" s="17">
        <f>SUM(AY420)</f>
        <v>1267309.1000000001</v>
      </c>
    </row>
    <row r="420" spans="1:51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1155648</v>
      </c>
      <c r="AY420" s="20">
        <v>1267309.1000000001</v>
      </c>
    </row>
    <row r="421" spans="1:51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>
      <c r="A543" s="29"/>
      <c r="B543" s="51" t="s">
        <v>1056</v>
      </c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30">
        <f>AX186+AX372+AX453+AX477+AX507+AX540</f>
        <v>74134043.170000002</v>
      </c>
      <c r="AY543" s="30">
        <f>AY186+AY372+AY453+AY477+AY507+AY540</f>
        <v>93044660.099999994</v>
      </c>
    </row>
    <row r="544" spans="1:51" ht="16.5" customHeight="1" thickBot="1">
      <c r="B544" s="52" t="s">
        <v>1057</v>
      </c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31">
        <f>AX184-AX543</f>
        <v>25062106.979999989</v>
      </c>
      <c r="AY544" s="31">
        <f>AY184-AY543</f>
        <v>18473250.400000021</v>
      </c>
    </row>
    <row r="545" spans="2:51" ht="15.75" thickTop="1"/>
    <row r="546" spans="2:51" ht="18.75">
      <c r="B546" s="34" t="s">
        <v>1058</v>
      </c>
    </row>
    <row r="547" spans="2:51">
      <c r="B547" s="1"/>
    </row>
    <row r="548" spans="2:51">
      <c r="B548" s="40"/>
      <c r="AG548" s="49" t="s">
        <v>1066</v>
      </c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2:51" ht="8.25" customHeight="1"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2:51"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53" t="s">
        <v>1059</v>
      </c>
      <c r="AW551" s="53"/>
      <c r="AX551" s="53"/>
      <c r="AY551" s="53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4" t="s">
        <v>1062</v>
      </c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4" t="s">
        <v>1063</v>
      </c>
      <c r="AW552" s="54"/>
      <c r="AX552" s="54"/>
      <c r="AY552" s="54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5"/>
      <c r="AW553" s="55"/>
      <c r="AX553" s="55"/>
      <c r="AY553" s="55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7" t="s">
        <v>1064</v>
      </c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8" t="s">
        <v>1065</v>
      </c>
      <c r="AW554" s="48"/>
      <c r="AX554" s="48"/>
      <c r="AY554" s="48"/>
    </row>
    <row r="555" spans="2:51" ht="15" customHeight="1">
      <c r="D555" s="39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S555" s="39"/>
      <c r="AV555" s="48"/>
      <c r="AW555" s="48"/>
      <c r="AX555" s="48"/>
      <c r="AY555" s="48"/>
    </row>
    <row r="556" spans="2:51"/>
    <row r="561"/>
    <row r="562"/>
    <row r="563"/>
    <row r="564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50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Jorjais</cp:lastModifiedBy>
  <dcterms:created xsi:type="dcterms:W3CDTF">2021-12-07T19:32:18Z</dcterms:created>
  <dcterms:modified xsi:type="dcterms:W3CDTF">2023-06-07T20:57:59Z</dcterms:modified>
</cp:coreProperties>
</file>