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g\2021\"/>
    </mc:Choice>
  </mc:AlternateContent>
  <xr:revisionPtr revIDLastSave="0" documentId="13_ncr:1_{9FBF202F-97D8-483B-874B-8EB280BD2478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GENERAL" sheetId="1" r:id="rId1"/>
    <sheet name="EVENTUAL" sheetId="2" r:id="rId2"/>
  </sheets>
  <externalReferences>
    <externalReference r:id="rId3"/>
  </externalReferences>
  <definedNames>
    <definedName name="CuentaAbono">[1]Predeterminados!$E$2:$E$5</definedName>
  </definedNames>
  <calcPr calcId="181029"/>
</workbook>
</file>

<file path=xl/calcChain.xml><?xml version="1.0" encoding="utf-8"?>
<calcChain xmlns="http://schemas.openxmlformats.org/spreadsheetml/2006/main">
  <c r="G65" i="2" l="1"/>
  <c r="H65" i="2"/>
  <c r="J65" i="2"/>
  <c r="K65" i="2"/>
  <c r="L65" i="2"/>
  <c r="M65" i="2"/>
  <c r="N64" i="2"/>
  <c r="F64" i="2"/>
  <c r="I64" i="2" s="1"/>
  <c r="N30" i="2"/>
  <c r="F30" i="2"/>
  <c r="I30" i="2" s="1"/>
  <c r="N52" i="2"/>
  <c r="F52" i="2"/>
  <c r="I52" i="2" s="1"/>
  <c r="N51" i="2"/>
  <c r="F51" i="2"/>
  <c r="I51" i="2" s="1"/>
  <c r="N29" i="2"/>
  <c r="F29" i="2"/>
  <c r="I29" i="2" s="1"/>
  <c r="N28" i="2"/>
  <c r="F28" i="2"/>
  <c r="I28" i="2" s="1"/>
  <c r="O28" i="2" s="1"/>
  <c r="N63" i="2"/>
  <c r="F63" i="2"/>
  <c r="I63" i="2" s="1"/>
  <c r="O63" i="2" s="1"/>
  <c r="N62" i="2"/>
  <c r="F62" i="2"/>
  <c r="I62" i="2"/>
  <c r="O62" i="2" s="1"/>
  <c r="N61" i="2"/>
  <c r="F61" i="2"/>
  <c r="O64" i="2" l="1"/>
  <c r="O52" i="2"/>
  <c r="O51" i="2"/>
  <c r="O29" i="2"/>
  <c r="O30" i="2"/>
  <c r="I61" i="2"/>
  <c r="O61" i="2" s="1"/>
  <c r="N23" i="1" l="1"/>
  <c r="F22" i="1"/>
  <c r="I22" i="1" s="1"/>
  <c r="F23" i="1"/>
  <c r="I23" i="1" s="1"/>
  <c r="O23" i="1" s="1"/>
  <c r="N27" i="2" l="1"/>
  <c r="F27" i="2"/>
  <c r="I27" i="2" s="1"/>
  <c r="N26" i="2"/>
  <c r="F26" i="2"/>
  <c r="I26" i="2" s="1"/>
  <c r="O26" i="2" s="1"/>
  <c r="F19" i="2"/>
  <c r="I19" i="2" s="1"/>
  <c r="N19" i="2"/>
  <c r="O27" i="2" l="1"/>
  <c r="O19" i="2"/>
  <c r="F221" i="1"/>
  <c r="N60" i="2" l="1"/>
  <c r="F60" i="2"/>
  <c r="I60" i="2" s="1"/>
  <c r="O60" i="2" l="1"/>
  <c r="N49" i="2" l="1"/>
  <c r="F49" i="2"/>
  <c r="I49" i="2" s="1"/>
  <c r="N48" i="2"/>
  <c r="F48" i="2"/>
  <c r="I48" i="2" s="1"/>
  <c r="O49" i="2" l="1"/>
  <c r="O48" i="2"/>
  <c r="F316" i="1" l="1"/>
  <c r="F317" i="1"/>
  <c r="I317" i="1" s="1"/>
  <c r="F318" i="1"/>
  <c r="I318" i="1" s="1"/>
  <c r="F319" i="1"/>
  <c r="I319" i="1" s="1"/>
  <c r="F320" i="1"/>
  <c r="I320" i="1" s="1"/>
  <c r="F321" i="1"/>
  <c r="I321" i="1" s="1"/>
  <c r="F322" i="1"/>
  <c r="I322" i="1" s="1"/>
  <c r="F323" i="1"/>
  <c r="I323" i="1" s="1"/>
  <c r="F324" i="1"/>
  <c r="F325" i="1"/>
  <c r="I325" i="1" s="1"/>
  <c r="F326" i="1"/>
  <c r="F327" i="1"/>
  <c r="I327" i="1" s="1"/>
  <c r="F328" i="1"/>
  <c r="I328" i="1" s="1"/>
  <c r="F329" i="1"/>
  <c r="I329" i="1" s="1"/>
  <c r="F330" i="1"/>
  <c r="I330" i="1" s="1"/>
  <c r="F331" i="1"/>
  <c r="I331" i="1" s="1"/>
  <c r="F332" i="1"/>
  <c r="I332" i="1" s="1"/>
  <c r="F333" i="1"/>
  <c r="I333" i="1" s="1"/>
  <c r="F334" i="1"/>
  <c r="I334" i="1" s="1"/>
  <c r="F335" i="1"/>
  <c r="I335" i="1" s="1"/>
  <c r="F336" i="1"/>
  <c r="I336" i="1" s="1"/>
  <c r="F337" i="1"/>
  <c r="I337" i="1" s="1"/>
  <c r="F338" i="1"/>
  <c r="I338" i="1" s="1"/>
  <c r="F339" i="1"/>
  <c r="I339" i="1" s="1"/>
  <c r="F340" i="1"/>
  <c r="I340" i="1" s="1"/>
  <c r="F341" i="1"/>
  <c r="I341" i="1" s="1"/>
  <c r="F342" i="1"/>
  <c r="F343" i="1"/>
  <c r="I343" i="1" s="1"/>
  <c r="F344" i="1"/>
  <c r="I344" i="1" s="1"/>
  <c r="F345" i="1"/>
  <c r="I345" i="1" s="1"/>
  <c r="F346" i="1"/>
  <c r="I346" i="1" s="1"/>
  <c r="F347" i="1"/>
  <c r="I347" i="1" s="1"/>
  <c r="F348" i="1"/>
  <c r="I348" i="1" s="1"/>
  <c r="F349" i="1"/>
  <c r="I349" i="1" s="1"/>
  <c r="F350" i="1"/>
  <c r="I350" i="1" s="1"/>
  <c r="F351" i="1"/>
  <c r="I351" i="1" s="1"/>
  <c r="F352" i="1"/>
  <c r="I352" i="1" s="1"/>
  <c r="F353" i="1"/>
  <c r="I353" i="1" s="1"/>
  <c r="F354" i="1"/>
  <c r="I354" i="1" s="1"/>
  <c r="F355" i="1"/>
  <c r="I355" i="1" s="1"/>
  <c r="F356" i="1"/>
  <c r="I356" i="1" s="1"/>
  <c r="F357" i="1"/>
  <c r="I357" i="1" s="1"/>
  <c r="F358" i="1"/>
  <c r="F359" i="1"/>
  <c r="I359" i="1" s="1"/>
  <c r="F360" i="1"/>
  <c r="I360" i="1" s="1"/>
  <c r="F361" i="1"/>
  <c r="I361" i="1" s="1"/>
  <c r="F362" i="1"/>
  <c r="I362" i="1" s="1"/>
  <c r="F315" i="1"/>
  <c r="F4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15" i="1"/>
  <c r="G363" i="1"/>
  <c r="H363" i="1"/>
  <c r="J363" i="1"/>
  <c r="K363" i="1"/>
  <c r="M363" i="1"/>
  <c r="I326" i="1"/>
  <c r="I342" i="1"/>
  <c r="I358" i="1"/>
  <c r="G299" i="1"/>
  <c r="H299" i="1"/>
  <c r="J299" i="1"/>
  <c r="K299" i="1"/>
  <c r="L299" i="1"/>
  <c r="M299" i="1"/>
  <c r="G276" i="1"/>
  <c r="H276" i="1"/>
  <c r="J276" i="1"/>
  <c r="K276" i="1"/>
  <c r="M276" i="1"/>
  <c r="G15" i="1"/>
  <c r="H15" i="1"/>
  <c r="J15" i="1"/>
  <c r="K15" i="1"/>
  <c r="L15" i="1"/>
  <c r="M15" i="1"/>
  <c r="O326" i="1" l="1"/>
  <c r="O342" i="1"/>
  <c r="O317" i="1"/>
  <c r="O362" i="1"/>
  <c r="O354" i="1"/>
  <c r="O346" i="1"/>
  <c r="O334" i="1"/>
  <c r="O330" i="1"/>
  <c r="O322" i="1"/>
  <c r="O318" i="1"/>
  <c r="O361" i="1"/>
  <c r="O357" i="1"/>
  <c r="O353" i="1"/>
  <c r="O349" i="1"/>
  <c r="O341" i="1"/>
  <c r="O337" i="1"/>
  <c r="O329" i="1"/>
  <c r="O325" i="1"/>
  <c r="O321" i="1"/>
  <c r="O320" i="1"/>
  <c r="O359" i="1"/>
  <c r="O355" i="1"/>
  <c r="O351" i="1"/>
  <c r="O347" i="1"/>
  <c r="O333" i="1"/>
  <c r="O345" i="1"/>
  <c r="O338" i="1"/>
  <c r="O360" i="1"/>
  <c r="O356" i="1"/>
  <c r="O352" i="1"/>
  <c r="O348" i="1"/>
  <c r="O340" i="1"/>
  <c r="O336" i="1"/>
  <c r="O332" i="1"/>
  <c r="O328" i="1"/>
  <c r="O358" i="1"/>
  <c r="O350" i="1"/>
  <c r="O343" i="1"/>
  <c r="O339" i="1"/>
  <c r="O335" i="1"/>
  <c r="O331" i="1"/>
  <c r="O327" i="1"/>
  <c r="O323" i="1"/>
  <c r="O319" i="1"/>
  <c r="M303" i="1"/>
  <c r="H303" i="1"/>
  <c r="G303" i="1"/>
  <c r="J303" i="1"/>
  <c r="K303" i="1"/>
  <c r="N6" i="2" l="1"/>
  <c r="N7" i="2"/>
  <c r="N8" i="2"/>
  <c r="N9" i="2"/>
  <c r="N10" i="2"/>
  <c r="N11" i="2"/>
  <c r="N12" i="2"/>
  <c r="N13" i="2"/>
  <c r="N14" i="2"/>
  <c r="N15" i="2"/>
  <c r="N16" i="2"/>
  <c r="N17" i="2"/>
  <c r="N18" i="2"/>
  <c r="N20" i="2"/>
  <c r="N21" i="2"/>
  <c r="N22" i="2"/>
  <c r="N23" i="2"/>
  <c r="N24" i="2"/>
  <c r="N25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50" i="2"/>
  <c r="N53" i="2"/>
  <c r="N54" i="2"/>
  <c r="N55" i="2"/>
  <c r="N56" i="2"/>
  <c r="N57" i="2"/>
  <c r="N58" i="2"/>
  <c r="N59" i="2"/>
  <c r="F21" i="2"/>
  <c r="I21" i="2" s="1"/>
  <c r="F22" i="2"/>
  <c r="I22" i="2" s="1"/>
  <c r="F23" i="2"/>
  <c r="I23" i="2" s="1"/>
  <c r="F24" i="2"/>
  <c r="F25" i="2"/>
  <c r="I25" i="2" s="1"/>
  <c r="F31" i="2"/>
  <c r="I31" i="2" s="1"/>
  <c r="F32" i="2"/>
  <c r="I32" i="2" s="1"/>
  <c r="F33" i="2"/>
  <c r="I33" i="2" s="1"/>
  <c r="F34" i="2"/>
  <c r="I34" i="2" s="1"/>
  <c r="F35" i="2"/>
  <c r="I35" i="2" s="1"/>
  <c r="F36" i="2"/>
  <c r="I36" i="2" s="1"/>
  <c r="F37" i="2"/>
  <c r="I37" i="2" s="1"/>
  <c r="F38" i="2"/>
  <c r="I38" i="2" s="1"/>
  <c r="F39" i="2"/>
  <c r="I39" i="2" s="1"/>
  <c r="F40" i="2"/>
  <c r="I40" i="2" s="1"/>
  <c r="F41" i="2"/>
  <c r="I41" i="2" s="1"/>
  <c r="F42" i="2"/>
  <c r="I42" i="2" s="1"/>
  <c r="F43" i="2"/>
  <c r="I43" i="2" s="1"/>
  <c r="F44" i="2"/>
  <c r="I44" i="2" s="1"/>
  <c r="F45" i="2"/>
  <c r="I45" i="2" s="1"/>
  <c r="F46" i="2"/>
  <c r="I46" i="2" s="1"/>
  <c r="F47" i="2"/>
  <c r="I47" i="2" s="1"/>
  <c r="F50" i="2"/>
  <c r="I50" i="2" s="1"/>
  <c r="F53" i="2"/>
  <c r="I53" i="2" s="1"/>
  <c r="F54" i="2"/>
  <c r="I54" i="2" s="1"/>
  <c r="F55" i="2"/>
  <c r="I55" i="2" s="1"/>
  <c r="F56" i="2"/>
  <c r="I56" i="2" s="1"/>
  <c r="F57" i="2"/>
  <c r="F58" i="2"/>
  <c r="I58" i="2" s="1"/>
  <c r="F59" i="2"/>
  <c r="I59" i="2" s="1"/>
  <c r="F20" i="2"/>
  <c r="I20" i="2" s="1"/>
  <c r="F18" i="2"/>
  <c r="I18" i="2" s="1"/>
  <c r="F17" i="2"/>
  <c r="I17" i="2" s="1"/>
  <c r="F16" i="2"/>
  <c r="I16" i="2" s="1"/>
  <c r="F15" i="2"/>
  <c r="I15" i="2" s="1"/>
  <c r="F14" i="2"/>
  <c r="I14" i="2" s="1"/>
  <c r="F13" i="2"/>
  <c r="I13" i="2" s="1"/>
  <c r="F12" i="2"/>
  <c r="I12" i="2" s="1"/>
  <c r="F11" i="2"/>
  <c r="I11" i="2" s="1"/>
  <c r="F10" i="2"/>
  <c r="I10" i="2" s="1"/>
  <c r="F9" i="2"/>
  <c r="I9" i="2" s="1"/>
  <c r="F8" i="2"/>
  <c r="I8" i="2" s="1"/>
  <c r="F7" i="2"/>
  <c r="I7" i="2" s="1"/>
  <c r="F6" i="2"/>
  <c r="I6" i="2" s="1"/>
  <c r="N5" i="2"/>
  <c r="F5" i="2"/>
  <c r="I5" i="2" s="1"/>
  <c r="N4" i="2"/>
  <c r="F4" i="2"/>
  <c r="N65" i="2" l="1"/>
  <c r="F65" i="2"/>
  <c r="I57" i="2"/>
  <c r="I4" i="2"/>
  <c r="O59" i="2"/>
  <c r="O55" i="2"/>
  <c r="O47" i="2"/>
  <c r="O40" i="2"/>
  <c r="O23" i="2"/>
  <c r="O17" i="2"/>
  <c r="O50" i="2"/>
  <c r="O9" i="2"/>
  <c r="O7" i="2"/>
  <c r="O14" i="2"/>
  <c r="O20" i="2"/>
  <c r="O45" i="2"/>
  <c r="O38" i="2"/>
  <c r="O11" i="2"/>
  <c r="O58" i="2"/>
  <c r="O54" i="2"/>
  <c r="O46" i="2"/>
  <c r="O39" i="2"/>
  <c r="O22" i="2"/>
  <c r="O53" i="2"/>
  <c r="O41" i="2"/>
  <c r="O34" i="2"/>
  <c r="O25" i="2"/>
  <c r="O5" i="2"/>
  <c r="O15" i="2"/>
  <c r="O12" i="2"/>
  <c r="O8" i="2"/>
  <c r="O56" i="2"/>
  <c r="O44" i="2"/>
  <c r="O37" i="2"/>
  <c r="O33" i="2"/>
  <c r="O18" i="2"/>
  <c r="O43" i="2"/>
  <c r="O36" i="2"/>
  <c r="O32" i="2"/>
  <c r="O10" i="2"/>
  <c r="O6" i="2"/>
  <c r="O42" i="2"/>
  <c r="O35" i="2"/>
  <c r="O31" i="2"/>
  <c r="O16" i="2"/>
  <c r="I24" i="2"/>
  <c r="O13" i="2"/>
  <c r="O21" i="2"/>
  <c r="I65" i="2" l="1"/>
  <c r="O57" i="2"/>
  <c r="O4" i="2"/>
  <c r="O24" i="2"/>
  <c r="N21" i="1"/>
  <c r="N22" i="1"/>
  <c r="N24" i="1"/>
  <c r="N28" i="1"/>
  <c r="N30" i="1"/>
  <c r="N34" i="1"/>
  <c r="N35" i="1"/>
  <c r="N38" i="1"/>
  <c r="N39" i="1"/>
  <c r="N40" i="1"/>
  <c r="N41" i="1"/>
  <c r="N42" i="1"/>
  <c r="N44" i="1"/>
  <c r="N45" i="1"/>
  <c r="N46" i="1"/>
  <c r="N47" i="1"/>
  <c r="N48" i="1"/>
  <c r="N50" i="1"/>
  <c r="N51" i="1"/>
  <c r="N52" i="1"/>
  <c r="N53" i="1"/>
  <c r="N55" i="1"/>
  <c r="N56" i="1"/>
  <c r="N57" i="1"/>
  <c r="N58" i="1"/>
  <c r="N59" i="1"/>
  <c r="N60" i="1"/>
  <c r="N61" i="1"/>
  <c r="N62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6" i="1"/>
  <c r="N101" i="1"/>
  <c r="N102" i="1"/>
  <c r="N103" i="1"/>
  <c r="N105" i="1"/>
  <c r="N106" i="1"/>
  <c r="N107" i="1"/>
  <c r="N108" i="1"/>
  <c r="N109" i="1"/>
  <c r="N111" i="1"/>
  <c r="N112" i="1"/>
  <c r="N113" i="1"/>
  <c r="N114" i="1"/>
  <c r="N115" i="1"/>
  <c r="N117" i="1"/>
  <c r="N118" i="1"/>
  <c r="N119" i="1"/>
  <c r="N120" i="1"/>
  <c r="N121" i="1"/>
  <c r="N122" i="1"/>
  <c r="N123" i="1"/>
  <c r="N124" i="1"/>
  <c r="N125" i="1"/>
  <c r="N126" i="1"/>
  <c r="N129" i="1"/>
  <c r="N130" i="1"/>
  <c r="N131" i="1"/>
  <c r="N136" i="1"/>
  <c r="N137" i="1"/>
  <c r="N138" i="1"/>
  <c r="N139" i="1"/>
  <c r="N140" i="1"/>
  <c r="N142" i="1"/>
  <c r="N143" i="1"/>
  <c r="N147" i="1"/>
  <c r="N148" i="1"/>
  <c r="N156" i="1"/>
  <c r="N157" i="1"/>
  <c r="N158" i="1"/>
  <c r="N159" i="1"/>
  <c r="N160" i="1"/>
  <c r="N162" i="1"/>
  <c r="N163" i="1"/>
  <c r="N164" i="1"/>
  <c r="N166" i="1"/>
  <c r="N168" i="1"/>
  <c r="N169" i="1"/>
  <c r="N170" i="1"/>
  <c r="N172" i="1"/>
  <c r="N173" i="1"/>
  <c r="N174" i="1"/>
  <c r="N175" i="1"/>
  <c r="N176" i="1"/>
  <c r="N178" i="1"/>
  <c r="N179" i="1"/>
  <c r="N180" i="1"/>
  <c r="N181" i="1"/>
  <c r="N183" i="1"/>
  <c r="N184" i="1"/>
  <c r="N186" i="1"/>
  <c r="N189" i="1"/>
  <c r="N190" i="1"/>
  <c r="N191" i="1"/>
  <c r="N192" i="1"/>
  <c r="N196" i="1"/>
  <c r="N197" i="1"/>
  <c r="N198" i="1"/>
  <c r="N199" i="1"/>
  <c r="N204" i="1"/>
  <c r="N205" i="1"/>
  <c r="N206" i="1"/>
  <c r="N207" i="1"/>
  <c r="N209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8" i="1"/>
  <c r="N229" i="1"/>
  <c r="N230" i="1"/>
  <c r="N232" i="1"/>
  <c r="N240" i="1"/>
  <c r="N241" i="1"/>
  <c r="N242" i="1"/>
  <c r="N243" i="1"/>
  <c r="N244" i="1"/>
  <c r="N245" i="1"/>
  <c r="N247" i="1"/>
  <c r="N249" i="1"/>
  <c r="N251" i="1"/>
  <c r="N252" i="1"/>
  <c r="N255" i="1"/>
  <c r="N257" i="1"/>
  <c r="N261" i="1"/>
  <c r="N262" i="1"/>
  <c r="N263" i="1"/>
  <c r="N264" i="1"/>
  <c r="N265" i="1"/>
  <c r="N266" i="1"/>
  <c r="N267" i="1"/>
  <c r="N268" i="1"/>
  <c r="N270" i="1"/>
  <c r="N271" i="1"/>
  <c r="N272" i="1"/>
  <c r="N273" i="1"/>
  <c r="I111" i="1"/>
  <c r="I221" i="1"/>
  <c r="I255" i="1"/>
  <c r="N20" i="1"/>
  <c r="N5" i="1"/>
  <c r="N6" i="1"/>
  <c r="N7" i="1"/>
  <c r="N8" i="1"/>
  <c r="N9" i="1"/>
  <c r="N10" i="1"/>
  <c r="N11" i="1"/>
  <c r="N13" i="1"/>
  <c r="N14" i="1"/>
  <c r="N4" i="1"/>
  <c r="F244" i="1"/>
  <c r="I244" i="1" s="1"/>
  <c r="I148" i="1"/>
  <c r="F41" i="1"/>
  <c r="I41" i="1" s="1"/>
  <c r="F42" i="1"/>
  <c r="I42" i="1" s="1"/>
  <c r="F43" i="1"/>
  <c r="L344" i="1"/>
  <c r="F207" i="1"/>
  <c r="I207" i="1" s="1"/>
  <c r="O65" i="2" l="1"/>
  <c r="N344" i="1"/>
  <c r="O344" i="1" s="1"/>
  <c r="L363" i="1"/>
  <c r="O207" i="1"/>
  <c r="O41" i="1"/>
  <c r="O244" i="1"/>
  <c r="O148" i="1"/>
  <c r="O111" i="1"/>
  <c r="O255" i="1"/>
  <c r="O221" i="1"/>
  <c r="I43" i="1"/>
  <c r="L43" i="1"/>
  <c r="N43" i="1" s="1"/>
  <c r="N15" i="1"/>
  <c r="O42" i="1"/>
  <c r="F181" i="1"/>
  <c r="I181" i="1" s="1"/>
  <c r="O181" i="1" s="1"/>
  <c r="F178" i="1"/>
  <c r="I178" i="1" s="1"/>
  <c r="O178" i="1" s="1"/>
  <c r="F175" i="1"/>
  <c r="I175" i="1" s="1"/>
  <c r="O175" i="1" s="1"/>
  <c r="F93" i="1"/>
  <c r="I93" i="1" s="1"/>
  <c r="O93" i="1" s="1"/>
  <c r="F92" i="1"/>
  <c r="I92" i="1" s="1"/>
  <c r="O92" i="1" s="1"/>
  <c r="F67" i="1"/>
  <c r="I67" i="1" s="1"/>
  <c r="O67" i="1" s="1"/>
  <c r="F37" i="1"/>
  <c r="I37" i="1" l="1"/>
  <c r="L37" i="1"/>
  <c r="N37" i="1" s="1"/>
  <c r="O43" i="1"/>
  <c r="F167" i="1"/>
  <c r="F131" i="1"/>
  <c r="I131" i="1" s="1"/>
  <c r="O131" i="1" s="1"/>
  <c r="F114" i="1"/>
  <c r="I114" i="1" s="1"/>
  <c r="O114" i="1" s="1"/>
  <c r="F75" i="1"/>
  <c r="I75" i="1" s="1"/>
  <c r="O75" i="1" s="1"/>
  <c r="O37" i="1" l="1"/>
  <c r="I167" i="1"/>
  <c r="L167" i="1"/>
  <c r="N167" i="1" s="1"/>
  <c r="F298" i="1"/>
  <c r="O167" i="1" l="1"/>
  <c r="N298" i="1"/>
  <c r="I298" i="1"/>
  <c r="O298" i="1" l="1"/>
  <c r="N284" i="1" l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83" i="1"/>
  <c r="F5" i="1" l="1"/>
  <c r="I5" i="1" s="1"/>
  <c r="O5" i="1" s="1"/>
  <c r="F6" i="1"/>
  <c r="I6" i="1" s="1"/>
  <c r="O6" i="1" s="1"/>
  <c r="F7" i="1"/>
  <c r="I7" i="1" s="1"/>
  <c r="O7" i="1" s="1"/>
  <c r="F8" i="1"/>
  <c r="I8" i="1" s="1"/>
  <c r="O8" i="1" s="1"/>
  <c r="F9" i="1"/>
  <c r="I9" i="1" s="1"/>
  <c r="O9" i="1" s="1"/>
  <c r="F10" i="1"/>
  <c r="I10" i="1" s="1"/>
  <c r="O10" i="1" s="1"/>
  <c r="F11" i="1"/>
  <c r="I11" i="1" s="1"/>
  <c r="O11" i="1" s="1"/>
  <c r="F13" i="1"/>
  <c r="I13" i="1" s="1"/>
  <c r="O13" i="1" s="1"/>
  <c r="F14" i="1"/>
  <c r="I14" i="1" s="1"/>
  <c r="O14" i="1" s="1"/>
  <c r="F20" i="1"/>
  <c r="O22" i="1"/>
  <c r="F24" i="1"/>
  <c r="I24" i="1" s="1"/>
  <c r="O24" i="1" s="1"/>
  <c r="F25" i="1"/>
  <c r="F258" i="1"/>
  <c r="F26" i="1"/>
  <c r="F27" i="1"/>
  <c r="F28" i="1"/>
  <c r="I28" i="1" s="1"/>
  <c r="O28" i="1" s="1"/>
  <c r="F29" i="1"/>
  <c r="F30" i="1"/>
  <c r="I30" i="1" s="1"/>
  <c r="O30" i="1" s="1"/>
  <c r="F31" i="1"/>
  <c r="F32" i="1"/>
  <c r="F33" i="1"/>
  <c r="F34" i="1"/>
  <c r="I34" i="1" s="1"/>
  <c r="O34" i="1" s="1"/>
  <c r="F36" i="1"/>
  <c r="F35" i="1"/>
  <c r="I35" i="1" s="1"/>
  <c r="O35" i="1" s="1"/>
  <c r="F38" i="1"/>
  <c r="I38" i="1" s="1"/>
  <c r="O38" i="1" s="1"/>
  <c r="F39" i="1"/>
  <c r="I39" i="1" s="1"/>
  <c r="O39" i="1" s="1"/>
  <c r="F40" i="1"/>
  <c r="I40" i="1" s="1"/>
  <c r="O40" i="1" s="1"/>
  <c r="F44" i="1"/>
  <c r="I44" i="1" s="1"/>
  <c r="O44" i="1" s="1"/>
  <c r="F45" i="1"/>
  <c r="I45" i="1" s="1"/>
  <c r="O45" i="1" s="1"/>
  <c r="F46" i="1"/>
  <c r="I46" i="1" s="1"/>
  <c r="O46" i="1" s="1"/>
  <c r="F47" i="1"/>
  <c r="I47" i="1" s="1"/>
  <c r="O47" i="1" s="1"/>
  <c r="F48" i="1"/>
  <c r="I48" i="1" s="1"/>
  <c r="O48" i="1" s="1"/>
  <c r="F49" i="1"/>
  <c r="F50" i="1"/>
  <c r="I50" i="1" s="1"/>
  <c r="O50" i="1" s="1"/>
  <c r="F51" i="1"/>
  <c r="I51" i="1" s="1"/>
  <c r="O51" i="1" s="1"/>
  <c r="F53" i="1"/>
  <c r="I53" i="1" s="1"/>
  <c r="O53" i="1" s="1"/>
  <c r="F54" i="1"/>
  <c r="F55" i="1"/>
  <c r="I55" i="1" s="1"/>
  <c r="O55" i="1" s="1"/>
  <c r="F21" i="1"/>
  <c r="I21" i="1" s="1"/>
  <c r="O21" i="1" s="1"/>
  <c r="F56" i="1"/>
  <c r="I56" i="1" s="1"/>
  <c r="O56" i="1" s="1"/>
  <c r="F57" i="1"/>
  <c r="I57" i="1" s="1"/>
  <c r="O57" i="1" s="1"/>
  <c r="F58" i="1"/>
  <c r="I58" i="1" s="1"/>
  <c r="O58" i="1" s="1"/>
  <c r="F59" i="1"/>
  <c r="I59" i="1" s="1"/>
  <c r="O59" i="1" s="1"/>
  <c r="F60" i="1"/>
  <c r="I60" i="1" s="1"/>
  <c r="O60" i="1" s="1"/>
  <c r="F61" i="1"/>
  <c r="I61" i="1" s="1"/>
  <c r="O61" i="1" s="1"/>
  <c r="F62" i="1"/>
  <c r="I62" i="1" s="1"/>
  <c r="O62" i="1" s="1"/>
  <c r="F63" i="1"/>
  <c r="F64" i="1"/>
  <c r="F65" i="1"/>
  <c r="I65" i="1" s="1"/>
  <c r="O65" i="1" s="1"/>
  <c r="F66" i="1"/>
  <c r="I66" i="1" s="1"/>
  <c r="O66" i="1" s="1"/>
  <c r="F68" i="1"/>
  <c r="I68" i="1" s="1"/>
  <c r="O68" i="1" s="1"/>
  <c r="F69" i="1"/>
  <c r="I69" i="1" s="1"/>
  <c r="O69" i="1" s="1"/>
  <c r="F70" i="1"/>
  <c r="I70" i="1" s="1"/>
  <c r="O70" i="1" s="1"/>
  <c r="F71" i="1"/>
  <c r="I71" i="1" s="1"/>
  <c r="O71" i="1" s="1"/>
  <c r="F72" i="1"/>
  <c r="I72" i="1" s="1"/>
  <c r="O72" i="1" s="1"/>
  <c r="F73" i="1"/>
  <c r="I73" i="1" s="1"/>
  <c r="O73" i="1" s="1"/>
  <c r="F74" i="1"/>
  <c r="I74" i="1" s="1"/>
  <c r="O74" i="1" s="1"/>
  <c r="F76" i="1"/>
  <c r="I76" i="1" s="1"/>
  <c r="O76" i="1" s="1"/>
  <c r="F77" i="1"/>
  <c r="I77" i="1" s="1"/>
  <c r="O77" i="1" s="1"/>
  <c r="F78" i="1"/>
  <c r="I78" i="1" s="1"/>
  <c r="O78" i="1" s="1"/>
  <c r="F79" i="1"/>
  <c r="I79" i="1" s="1"/>
  <c r="O79" i="1" s="1"/>
  <c r="F80" i="1"/>
  <c r="F81" i="1"/>
  <c r="I81" i="1" s="1"/>
  <c r="O81" i="1" s="1"/>
  <c r="F82" i="1"/>
  <c r="I82" i="1" s="1"/>
  <c r="O82" i="1" s="1"/>
  <c r="F83" i="1"/>
  <c r="I83" i="1" s="1"/>
  <c r="O83" i="1" s="1"/>
  <c r="F84" i="1"/>
  <c r="I84" i="1" s="1"/>
  <c r="O84" i="1" s="1"/>
  <c r="F85" i="1"/>
  <c r="I85" i="1" s="1"/>
  <c r="O85" i="1" s="1"/>
  <c r="F86" i="1"/>
  <c r="I86" i="1" s="1"/>
  <c r="O86" i="1" s="1"/>
  <c r="F87" i="1"/>
  <c r="I87" i="1" s="1"/>
  <c r="O87" i="1" s="1"/>
  <c r="F88" i="1"/>
  <c r="I88" i="1" s="1"/>
  <c r="O88" i="1" s="1"/>
  <c r="F89" i="1"/>
  <c r="I89" i="1" s="1"/>
  <c r="O89" i="1" s="1"/>
  <c r="F90" i="1"/>
  <c r="I90" i="1" s="1"/>
  <c r="O90" i="1" s="1"/>
  <c r="F91" i="1"/>
  <c r="I91" i="1" s="1"/>
  <c r="O91" i="1" s="1"/>
  <c r="F94" i="1"/>
  <c r="F95" i="1"/>
  <c r="F96" i="1"/>
  <c r="I96" i="1" s="1"/>
  <c r="O96" i="1" s="1"/>
  <c r="F97" i="1"/>
  <c r="F98" i="1"/>
  <c r="F99" i="1"/>
  <c r="F100" i="1"/>
  <c r="F101" i="1"/>
  <c r="I101" i="1" s="1"/>
  <c r="O101" i="1" s="1"/>
  <c r="F102" i="1"/>
  <c r="I102" i="1" s="1"/>
  <c r="O102" i="1" s="1"/>
  <c r="F103" i="1"/>
  <c r="I103" i="1" s="1"/>
  <c r="O103" i="1" s="1"/>
  <c r="F104" i="1"/>
  <c r="F105" i="1"/>
  <c r="I105" i="1" s="1"/>
  <c r="O105" i="1" s="1"/>
  <c r="F106" i="1"/>
  <c r="I106" i="1" s="1"/>
  <c r="O106" i="1" s="1"/>
  <c r="F107" i="1"/>
  <c r="I107" i="1" s="1"/>
  <c r="O107" i="1" s="1"/>
  <c r="F108" i="1"/>
  <c r="I108" i="1" s="1"/>
  <c r="O108" i="1" s="1"/>
  <c r="F109" i="1"/>
  <c r="I109" i="1" s="1"/>
  <c r="O109" i="1" s="1"/>
  <c r="F110" i="1"/>
  <c r="F297" i="1"/>
  <c r="I297" i="1" s="1"/>
  <c r="F112" i="1"/>
  <c r="I112" i="1" s="1"/>
  <c r="O112" i="1" s="1"/>
  <c r="F113" i="1"/>
  <c r="I113" i="1" s="1"/>
  <c r="O113" i="1" s="1"/>
  <c r="F115" i="1"/>
  <c r="I115" i="1" s="1"/>
  <c r="O115" i="1" s="1"/>
  <c r="F116" i="1"/>
  <c r="F117" i="1"/>
  <c r="I117" i="1" s="1"/>
  <c r="O117" i="1" s="1"/>
  <c r="F118" i="1"/>
  <c r="I118" i="1" s="1"/>
  <c r="O118" i="1" s="1"/>
  <c r="F119" i="1"/>
  <c r="I119" i="1" s="1"/>
  <c r="O119" i="1" s="1"/>
  <c r="F120" i="1"/>
  <c r="I120" i="1" s="1"/>
  <c r="O120" i="1" s="1"/>
  <c r="F121" i="1"/>
  <c r="I121" i="1" s="1"/>
  <c r="O121" i="1" s="1"/>
  <c r="F122" i="1"/>
  <c r="I122" i="1" s="1"/>
  <c r="O122" i="1" s="1"/>
  <c r="F123" i="1"/>
  <c r="I123" i="1" s="1"/>
  <c r="O123" i="1" s="1"/>
  <c r="F124" i="1"/>
  <c r="I124" i="1" s="1"/>
  <c r="O124" i="1" s="1"/>
  <c r="F125" i="1"/>
  <c r="I125" i="1" s="1"/>
  <c r="O125" i="1" s="1"/>
  <c r="F126" i="1"/>
  <c r="I126" i="1" s="1"/>
  <c r="O126" i="1" s="1"/>
  <c r="F127" i="1"/>
  <c r="F128" i="1"/>
  <c r="F129" i="1"/>
  <c r="I129" i="1" s="1"/>
  <c r="O129" i="1" s="1"/>
  <c r="F130" i="1"/>
  <c r="I130" i="1" s="1"/>
  <c r="O130" i="1" s="1"/>
  <c r="F132" i="1"/>
  <c r="F133" i="1"/>
  <c r="F134" i="1"/>
  <c r="F135" i="1"/>
  <c r="F136" i="1"/>
  <c r="I136" i="1" s="1"/>
  <c r="O136" i="1" s="1"/>
  <c r="F137" i="1"/>
  <c r="I137" i="1" s="1"/>
  <c r="O137" i="1" s="1"/>
  <c r="F138" i="1"/>
  <c r="I138" i="1" s="1"/>
  <c r="O138" i="1" s="1"/>
  <c r="F139" i="1"/>
  <c r="I139" i="1" s="1"/>
  <c r="O139" i="1" s="1"/>
  <c r="F140" i="1"/>
  <c r="I140" i="1" s="1"/>
  <c r="O140" i="1" s="1"/>
  <c r="F141" i="1"/>
  <c r="F142" i="1"/>
  <c r="I142" i="1" s="1"/>
  <c r="O142" i="1" s="1"/>
  <c r="F143" i="1"/>
  <c r="I143" i="1" s="1"/>
  <c r="O143" i="1" s="1"/>
  <c r="F144" i="1"/>
  <c r="F145" i="1"/>
  <c r="F146" i="1"/>
  <c r="F147" i="1"/>
  <c r="I147" i="1" s="1"/>
  <c r="O147" i="1" s="1"/>
  <c r="F149" i="1"/>
  <c r="F150" i="1"/>
  <c r="F151" i="1"/>
  <c r="F152" i="1"/>
  <c r="F153" i="1"/>
  <c r="F154" i="1"/>
  <c r="F155" i="1"/>
  <c r="F156" i="1"/>
  <c r="I156" i="1" s="1"/>
  <c r="O156" i="1" s="1"/>
  <c r="F157" i="1"/>
  <c r="I157" i="1" s="1"/>
  <c r="O157" i="1" s="1"/>
  <c r="F158" i="1"/>
  <c r="I158" i="1" s="1"/>
  <c r="O158" i="1" s="1"/>
  <c r="F159" i="1"/>
  <c r="I159" i="1" s="1"/>
  <c r="O159" i="1" s="1"/>
  <c r="F160" i="1"/>
  <c r="I160" i="1" s="1"/>
  <c r="O160" i="1" s="1"/>
  <c r="F161" i="1"/>
  <c r="F162" i="1"/>
  <c r="I162" i="1" s="1"/>
  <c r="O162" i="1" s="1"/>
  <c r="F163" i="1"/>
  <c r="I163" i="1" s="1"/>
  <c r="O163" i="1" s="1"/>
  <c r="F164" i="1"/>
  <c r="I164" i="1" s="1"/>
  <c r="O164" i="1" s="1"/>
  <c r="F165" i="1"/>
  <c r="F166" i="1"/>
  <c r="I166" i="1" s="1"/>
  <c r="O166" i="1" s="1"/>
  <c r="F168" i="1"/>
  <c r="I168" i="1" s="1"/>
  <c r="O168" i="1" s="1"/>
  <c r="F169" i="1"/>
  <c r="I169" i="1" s="1"/>
  <c r="O169" i="1" s="1"/>
  <c r="F170" i="1"/>
  <c r="I170" i="1" s="1"/>
  <c r="O170" i="1" s="1"/>
  <c r="F171" i="1"/>
  <c r="F172" i="1"/>
  <c r="I172" i="1" s="1"/>
  <c r="O172" i="1" s="1"/>
  <c r="F173" i="1"/>
  <c r="I173" i="1" s="1"/>
  <c r="O173" i="1" s="1"/>
  <c r="F174" i="1"/>
  <c r="I174" i="1" s="1"/>
  <c r="O174" i="1" s="1"/>
  <c r="F176" i="1"/>
  <c r="I176" i="1" s="1"/>
  <c r="O176" i="1" s="1"/>
  <c r="F177" i="1"/>
  <c r="F179" i="1"/>
  <c r="I179" i="1" s="1"/>
  <c r="O179" i="1" s="1"/>
  <c r="F180" i="1"/>
  <c r="I180" i="1" s="1"/>
  <c r="O180" i="1" s="1"/>
  <c r="F182" i="1"/>
  <c r="F183" i="1"/>
  <c r="I183" i="1" s="1"/>
  <c r="O183" i="1" s="1"/>
  <c r="F184" i="1"/>
  <c r="I184" i="1" s="1"/>
  <c r="O184" i="1" s="1"/>
  <c r="F185" i="1"/>
  <c r="F186" i="1"/>
  <c r="I186" i="1" s="1"/>
  <c r="O186" i="1" s="1"/>
  <c r="F187" i="1"/>
  <c r="F188" i="1"/>
  <c r="F189" i="1"/>
  <c r="I189" i="1" s="1"/>
  <c r="O189" i="1" s="1"/>
  <c r="F190" i="1"/>
  <c r="I190" i="1" s="1"/>
  <c r="O190" i="1" s="1"/>
  <c r="F191" i="1"/>
  <c r="I191" i="1" s="1"/>
  <c r="O191" i="1" s="1"/>
  <c r="F192" i="1"/>
  <c r="I192" i="1" s="1"/>
  <c r="O192" i="1" s="1"/>
  <c r="F193" i="1"/>
  <c r="F194" i="1"/>
  <c r="F195" i="1"/>
  <c r="F196" i="1"/>
  <c r="I196" i="1" s="1"/>
  <c r="O196" i="1" s="1"/>
  <c r="F197" i="1"/>
  <c r="I197" i="1" s="1"/>
  <c r="O197" i="1" s="1"/>
  <c r="F198" i="1"/>
  <c r="I198" i="1" s="1"/>
  <c r="O198" i="1" s="1"/>
  <c r="F199" i="1"/>
  <c r="I199" i="1" s="1"/>
  <c r="O199" i="1" s="1"/>
  <c r="F200" i="1"/>
  <c r="F201" i="1"/>
  <c r="F202" i="1"/>
  <c r="F203" i="1"/>
  <c r="F204" i="1"/>
  <c r="I204" i="1" s="1"/>
  <c r="O204" i="1" s="1"/>
  <c r="F205" i="1"/>
  <c r="I205" i="1" s="1"/>
  <c r="O205" i="1" s="1"/>
  <c r="F206" i="1"/>
  <c r="I206" i="1" s="1"/>
  <c r="O206" i="1" s="1"/>
  <c r="F208" i="1"/>
  <c r="F209" i="1"/>
  <c r="I209" i="1" s="1"/>
  <c r="O209" i="1" s="1"/>
  <c r="F210" i="1"/>
  <c r="F211" i="1"/>
  <c r="I211" i="1" s="1"/>
  <c r="O211" i="1" s="1"/>
  <c r="F212" i="1"/>
  <c r="I212" i="1" s="1"/>
  <c r="O212" i="1" s="1"/>
  <c r="F213" i="1"/>
  <c r="I213" i="1" s="1"/>
  <c r="O213" i="1" s="1"/>
  <c r="F214" i="1"/>
  <c r="I214" i="1" s="1"/>
  <c r="O214" i="1" s="1"/>
  <c r="F215" i="1"/>
  <c r="I215" i="1" s="1"/>
  <c r="O215" i="1" s="1"/>
  <c r="F216" i="1"/>
  <c r="I216" i="1" s="1"/>
  <c r="O216" i="1" s="1"/>
  <c r="F217" i="1"/>
  <c r="I217" i="1" s="1"/>
  <c r="O217" i="1" s="1"/>
  <c r="F218" i="1"/>
  <c r="I218" i="1" s="1"/>
  <c r="O218" i="1" s="1"/>
  <c r="F219" i="1"/>
  <c r="I219" i="1" s="1"/>
  <c r="O219" i="1" s="1"/>
  <c r="F220" i="1"/>
  <c r="I220" i="1" s="1"/>
  <c r="O220" i="1" s="1"/>
  <c r="F222" i="1"/>
  <c r="I222" i="1" s="1"/>
  <c r="O222" i="1" s="1"/>
  <c r="F223" i="1"/>
  <c r="I223" i="1" s="1"/>
  <c r="O223" i="1" s="1"/>
  <c r="F224" i="1"/>
  <c r="I224" i="1" s="1"/>
  <c r="O224" i="1" s="1"/>
  <c r="F225" i="1"/>
  <c r="F226" i="1"/>
  <c r="F227" i="1"/>
  <c r="F228" i="1"/>
  <c r="I228" i="1" s="1"/>
  <c r="O228" i="1" s="1"/>
  <c r="F229" i="1"/>
  <c r="I229" i="1" s="1"/>
  <c r="O229" i="1" s="1"/>
  <c r="F230" i="1"/>
  <c r="I230" i="1" s="1"/>
  <c r="O230" i="1" s="1"/>
  <c r="F231" i="1"/>
  <c r="F232" i="1"/>
  <c r="I232" i="1" s="1"/>
  <c r="O232" i="1" s="1"/>
  <c r="F233" i="1"/>
  <c r="F234" i="1"/>
  <c r="F235" i="1"/>
  <c r="F236" i="1"/>
  <c r="F237" i="1"/>
  <c r="F238" i="1"/>
  <c r="F239" i="1"/>
  <c r="F240" i="1"/>
  <c r="I240" i="1" s="1"/>
  <c r="O240" i="1" s="1"/>
  <c r="F241" i="1"/>
  <c r="I241" i="1" s="1"/>
  <c r="O241" i="1" s="1"/>
  <c r="F242" i="1"/>
  <c r="I242" i="1" s="1"/>
  <c r="O242" i="1" s="1"/>
  <c r="F243" i="1"/>
  <c r="I243" i="1" s="1"/>
  <c r="O243" i="1" s="1"/>
  <c r="F245" i="1"/>
  <c r="I245" i="1" s="1"/>
  <c r="O245" i="1" s="1"/>
  <c r="F246" i="1"/>
  <c r="F247" i="1"/>
  <c r="I247" i="1" s="1"/>
  <c r="O247" i="1" s="1"/>
  <c r="F248" i="1"/>
  <c r="F249" i="1"/>
  <c r="I249" i="1" s="1"/>
  <c r="O249" i="1" s="1"/>
  <c r="F250" i="1"/>
  <c r="F251" i="1"/>
  <c r="I251" i="1" s="1"/>
  <c r="O251" i="1" s="1"/>
  <c r="F252" i="1"/>
  <c r="I252" i="1" s="1"/>
  <c r="O252" i="1" s="1"/>
  <c r="F253" i="1"/>
  <c r="F254" i="1"/>
  <c r="F256" i="1"/>
  <c r="F257" i="1"/>
  <c r="I257" i="1" s="1"/>
  <c r="O257" i="1" s="1"/>
  <c r="F259" i="1"/>
  <c r="F260" i="1"/>
  <c r="F261" i="1"/>
  <c r="I261" i="1" s="1"/>
  <c r="O261" i="1" s="1"/>
  <c r="F262" i="1"/>
  <c r="I262" i="1" s="1"/>
  <c r="O262" i="1" s="1"/>
  <c r="F263" i="1"/>
  <c r="I263" i="1" s="1"/>
  <c r="O263" i="1" s="1"/>
  <c r="F264" i="1"/>
  <c r="I264" i="1" s="1"/>
  <c r="O264" i="1" s="1"/>
  <c r="F265" i="1"/>
  <c r="I265" i="1" s="1"/>
  <c r="O265" i="1" s="1"/>
  <c r="F266" i="1"/>
  <c r="I266" i="1" s="1"/>
  <c r="O266" i="1" s="1"/>
  <c r="F267" i="1"/>
  <c r="I267" i="1" s="1"/>
  <c r="O267" i="1" s="1"/>
  <c r="F268" i="1"/>
  <c r="I268" i="1" s="1"/>
  <c r="O268" i="1" s="1"/>
  <c r="F269" i="1"/>
  <c r="F270" i="1"/>
  <c r="I270" i="1" s="1"/>
  <c r="O270" i="1" s="1"/>
  <c r="F271" i="1"/>
  <c r="I271" i="1" s="1"/>
  <c r="O271" i="1" s="1"/>
  <c r="F272" i="1"/>
  <c r="I272" i="1" s="1"/>
  <c r="O272" i="1" s="1"/>
  <c r="F273" i="1"/>
  <c r="I273" i="1" s="1"/>
  <c r="O273" i="1" s="1"/>
  <c r="F274" i="1"/>
  <c r="F275" i="1"/>
  <c r="L274" i="1" l="1"/>
  <c r="N274" i="1" s="1"/>
  <c r="I274" i="1"/>
  <c r="L235" i="1"/>
  <c r="N235" i="1" s="1"/>
  <c r="I235" i="1"/>
  <c r="L231" i="1"/>
  <c r="N231" i="1" s="1"/>
  <c r="I231" i="1"/>
  <c r="I227" i="1"/>
  <c r="L227" i="1"/>
  <c r="N227" i="1" s="1"/>
  <c r="L201" i="1"/>
  <c r="N201" i="1" s="1"/>
  <c r="I201" i="1"/>
  <c r="I185" i="1"/>
  <c r="L185" i="1"/>
  <c r="N185" i="1" s="1"/>
  <c r="I149" i="1"/>
  <c r="L149" i="1"/>
  <c r="N149" i="1" s="1"/>
  <c r="I98" i="1"/>
  <c r="L98" i="1"/>
  <c r="N98" i="1" s="1"/>
  <c r="I94" i="1"/>
  <c r="L94" i="1"/>
  <c r="N94" i="1" s="1"/>
  <c r="I80" i="1"/>
  <c r="L80" i="1"/>
  <c r="N80" i="1" s="1"/>
  <c r="L26" i="1"/>
  <c r="N26" i="1" s="1"/>
  <c r="I26" i="1"/>
  <c r="I269" i="1"/>
  <c r="L269" i="1"/>
  <c r="N269" i="1" s="1"/>
  <c r="I256" i="1"/>
  <c r="L256" i="1"/>
  <c r="N256" i="1" s="1"/>
  <c r="I238" i="1"/>
  <c r="L238" i="1"/>
  <c r="N238" i="1" s="1"/>
  <c r="I234" i="1"/>
  <c r="L234" i="1"/>
  <c r="N234" i="1" s="1"/>
  <c r="I188" i="1"/>
  <c r="L188" i="1"/>
  <c r="N188" i="1" s="1"/>
  <c r="I49" i="1"/>
  <c r="L49" i="1"/>
  <c r="N49" i="1" s="1"/>
  <c r="I29" i="1"/>
  <c r="L29" i="1"/>
  <c r="N29" i="1" s="1"/>
  <c r="L258" i="1"/>
  <c r="N258" i="1" s="1"/>
  <c r="I258" i="1"/>
  <c r="I260" i="1"/>
  <c r="L260" i="1"/>
  <c r="N260" i="1" s="1"/>
  <c r="I254" i="1"/>
  <c r="L254" i="1"/>
  <c r="N254" i="1" s="1"/>
  <c r="I250" i="1"/>
  <c r="L250" i="1"/>
  <c r="N250" i="1" s="1"/>
  <c r="I246" i="1"/>
  <c r="L246" i="1"/>
  <c r="N246" i="1" s="1"/>
  <c r="L237" i="1"/>
  <c r="N237" i="1" s="1"/>
  <c r="I237" i="1"/>
  <c r="L233" i="1"/>
  <c r="N233" i="1" s="1"/>
  <c r="I233" i="1"/>
  <c r="L225" i="1"/>
  <c r="N225" i="1" s="1"/>
  <c r="I225" i="1"/>
  <c r="I208" i="1"/>
  <c r="L208" i="1"/>
  <c r="N208" i="1" s="1"/>
  <c r="L203" i="1"/>
  <c r="N203" i="1" s="1"/>
  <c r="I203" i="1"/>
  <c r="L195" i="1"/>
  <c r="N195" i="1" s="1"/>
  <c r="I195" i="1"/>
  <c r="I187" i="1"/>
  <c r="L187" i="1"/>
  <c r="N187" i="1" s="1"/>
  <c r="L177" i="1"/>
  <c r="N177" i="1" s="1"/>
  <c r="I177" i="1"/>
  <c r="I155" i="1"/>
  <c r="L155" i="1"/>
  <c r="N155" i="1" s="1"/>
  <c r="L151" i="1"/>
  <c r="N151" i="1" s="1"/>
  <c r="I151" i="1"/>
  <c r="I146" i="1"/>
  <c r="L146" i="1"/>
  <c r="N146" i="1" s="1"/>
  <c r="I134" i="1"/>
  <c r="L134" i="1"/>
  <c r="N134" i="1" s="1"/>
  <c r="I104" i="1"/>
  <c r="L104" i="1"/>
  <c r="N104" i="1" s="1"/>
  <c r="I100" i="1"/>
  <c r="L100" i="1"/>
  <c r="N100" i="1" s="1"/>
  <c r="I64" i="1"/>
  <c r="L64" i="1"/>
  <c r="N64" i="1" s="1"/>
  <c r="L32" i="1"/>
  <c r="N32" i="1" s="1"/>
  <c r="I32" i="1"/>
  <c r="I25" i="1"/>
  <c r="L25" i="1"/>
  <c r="I248" i="1"/>
  <c r="L248" i="1"/>
  <c r="N248" i="1" s="1"/>
  <c r="L239" i="1"/>
  <c r="N239" i="1" s="1"/>
  <c r="I239" i="1"/>
  <c r="I210" i="1"/>
  <c r="L210" i="1"/>
  <c r="N210" i="1" s="1"/>
  <c r="I193" i="1"/>
  <c r="L193" i="1"/>
  <c r="N193" i="1" s="1"/>
  <c r="L165" i="1"/>
  <c r="N165" i="1" s="1"/>
  <c r="I165" i="1"/>
  <c r="I161" i="1"/>
  <c r="L161" i="1"/>
  <c r="N161" i="1" s="1"/>
  <c r="I153" i="1"/>
  <c r="L153" i="1"/>
  <c r="N153" i="1" s="1"/>
  <c r="I144" i="1"/>
  <c r="L144" i="1"/>
  <c r="N144" i="1" s="1"/>
  <c r="I132" i="1"/>
  <c r="L132" i="1"/>
  <c r="N132" i="1" s="1"/>
  <c r="L127" i="1"/>
  <c r="N127" i="1" s="1"/>
  <c r="I127" i="1"/>
  <c r="L110" i="1"/>
  <c r="N110" i="1" s="1"/>
  <c r="I110" i="1"/>
  <c r="L226" i="1"/>
  <c r="N226" i="1" s="1"/>
  <c r="I226" i="1"/>
  <c r="I200" i="1"/>
  <c r="L200" i="1"/>
  <c r="N200" i="1" s="1"/>
  <c r="I152" i="1"/>
  <c r="L152" i="1"/>
  <c r="N152" i="1" s="1"/>
  <c r="L135" i="1"/>
  <c r="N135" i="1" s="1"/>
  <c r="I135" i="1"/>
  <c r="L97" i="1"/>
  <c r="N97" i="1" s="1"/>
  <c r="I97" i="1"/>
  <c r="I54" i="1"/>
  <c r="L54" i="1"/>
  <c r="N54" i="1" s="1"/>
  <c r="I33" i="1"/>
  <c r="L33" i="1"/>
  <c r="N33" i="1" s="1"/>
  <c r="I20" i="1"/>
  <c r="I275" i="1"/>
  <c r="L275" i="1"/>
  <c r="N275" i="1" s="1"/>
  <c r="I259" i="1"/>
  <c r="L259" i="1"/>
  <c r="N259" i="1" s="1"/>
  <c r="L253" i="1"/>
  <c r="N253" i="1" s="1"/>
  <c r="I253" i="1"/>
  <c r="I236" i="1"/>
  <c r="L236" i="1"/>
  <c r="N236" i="1" s="1"/>
  <c r="I202" i="1"/>
  <c r="L202" i="1"/>
  <c r="N202" i="1" s="1"/>
  <c r="I194" i="1"/>
  <c r="L194" i="1"/>
  <c r="N194" i="1" s="1"/>
  <c r="L182" i="1"/>
  <c r="N182" i="1" s="1"/>
  <c r="I182" i="1"/>
  <c r="L171" i="1"/>
  <c r="N171" i="1" s="1"/>
  <c r="I171" i="1"/>
  <c r="I154" i="1"/>
  <c r="L154" i="1"/>
  <c r="N154" i="1" s="1"/>
  <c r="L150" i="1"/>
  <c r="N150" i="1" s="1"/>
  <c r="I150" i="1"/>
  <c r="I145" i="1"/>
  <c r="L145" i="1"/>
  <c r="N145" i="1" s="1"/>
  <c r="L141" i="1"/>
  <c r="N141" i="1" s="1"/>
  <c r="I141" i="1"/>
  <c r="L133" i="1"/>
  <c r="N133" i="1" s="1"/>
  <c r="I133" i="1"/>
  <c r="I128" i="1"/>
  <c r="L128" i="1"/>
  <c r="N128" i="1" s="1"/>
  <c r="I116" i="1"/>
  <c r="L116" i="1"/>
  <c r="N116" i="1" s="1"/>
  <c r="I99" i="1"/>
  <c r="L99" i="1"/>
  <c r="N99" i="1" s="1"/>
  <c r="L95" i="1"/>
  <c r="N95" i="1" s="1"/>
  <c r="I95" i="1"/>
  <c r="I63" i="1"/>
  <c r="L63" i="1"/>
  <c r="N63" i="1" s="1"/>
  <c r="I36" i="1"/>
  <c r="L36" i="1"/>
  <c r="N36" i="1" s="1"/>
  <c r="I31" i="1"/>
  <c r="L31" i="1"/>
  <c r="N31" i="1" s="1"/>
  <c r="I27" i="1"/>
  <c r="L27" i="1"/>
  <c r="N27" i="1" s="1"/>
  <c r="F15" i="1"/>
  <c r="I4" i="1"/>
  <c r="O4" i="1" s="1"/>
  <c r="N297" i="1"/>
  <c r="N299" i="1" s="1"/>
  <c r="O33" i="1" l="1"/>
  <c r="O97" i="1"/>
  <c r="O161" i="1"/>
  <c r="O239" i="1"/>
  <c r="O104" i="1"/>
  <c r="O155" i="1"/>
  <c r="O187" i="1"/>
  <c r="O203" i="1"/>
  <c r="O237" i="1"/>
  <c r="O98" i="1"/>
  <c r="O29" i="1"/>
  <c r="O27" i="1"/>
  <c r="O95" i="1"/>
  <c r="O116" i="1"/>
  <c r="O133" i="1"/>
  <c r="O145" i="1"/>
  <c r="O182" i="1"/>
  <c r="O202" i="1"/>
  <c r="O253" i="1"/>
  <c r="O135" i="1"/>
  <c r="O110" i="1"/>
  <c r="O153" i="1"/>
  <c r="O165" i="1"/>
  <c r="O210" i="1"/>
  <c r="O248" i="1"/>
  <c r="O32" i="1"/>
  <c r="O100" i="1"/>
  <c r="O151" i="1"/>
  <c r="O177" i="1"/>
  <c r="O208" i="1"/>
  <c r="O258" i="1"/>
  <c r="O234" i="1"/>
  <c r="O26" i="1"/>
  <c r="O94" i="1"/>
  <c r="O31" i="1"/>
  <c r="O99" i="1"/>
  <c r="O141" i="1"/>
  <c r="O194" i="1"/>
  <c r="O259" i="1"/>
  <c r="L276" i="1"/>
  <c r="N25" i="1"/>
  <c r="O36" i="1"/>
  <c r="O152" i="1"/>
  <c r="O127" i="1"/>
  <c r="O193" i="1"/>
  <c r="O64" i="1"/>
  <c r="O260" i="1"/>
  <c r="O188" i="1"/>
  <c r="O269" i="1"/>
  <c r="O185" i="1"/>
  <c r="O227" i="1"/>
  <c r="O20" i="1"/>
  <c r="O149" i="1"/>
  <c r="O201" i="1"/>
  <c r="O231" i="1"/>
  <c r="O274" i="1"/>
  <c r="O154" i="1"/>
  <c r="O275" i="1"/>
  <c r="O226" i="1"/>
  <c r="O144" i="1"/>
  <c r="O146" i="1"/>
  <c r="O225" i="1"/>
  <c r="O250" i="1"/>
  <c r="O238" i="1"/>
  <c r="O80" i="1"/>
  <c r="O235" i="1"/>
  <c r="I15" i="1"/>
  <c r="O15" i="1"/>
  <c r="O63" i="1"/>
  <c r="O128" i="1"/>
  <c r="O150" i="1"/>
  <c r="O171" i="1"/>
  <c r="O236" i="1"/>
  <c r="O54" i="1"/>
  <c r="O200" i="1"/>
  <c r="O132" i="1"/>
  <c r="O134" i="1"/>
  <c r="O195" i="1"/>
  <c r="O233" i="1"/>
  <c r="O246" i="1"/>
  <c r="O254" i="1"/>
  <c r="O49" i="1"/>
  <c r="O256" i="1"/>
  <c r="O297" i="1"/>
  <c r="L303" i="1" l="1"/>
  <c r="O25" i="1"/>
  <c r="N276" i="1"/>
  <c r="N303" i="1" s="1"/>
  <c r="I316" i="1" l="1"/>
  <c r="O316" i="1" s="1"/>
  <c r="I324" i="1"/>
  <c r="O324" i="1" l="1"/>
  <c r="I315" i="1"/>
  <c r="O315" i="1" s="1"/>
  <c r="F363" i="1"/>
  <c r="I363" i="1" l="1"/>
  <c r="N363" i="1"/>
  <c r="O363" i="1" l="1"/>
  <c r="F296" i="1"/>
  <c r="I296" i="1" s="1"/>
  <c r="O296" i="1" l="1"/>
  <c r="F283" i="1"/>
  <c r="F284" i="1"/>
  <c r="I284" i="1" s="1"/>
  <c r="F285" i="1"/>
  <c r="I285" i="1" s="1"/>
  <c r="F286" i="1"/>
  <c r="I286" i="1" s="1"/>
  <c r="F287" i="1"/>
  <c r="I287" i="1" s="1"/>
  <c r="F288" i="1"/>
  <c r="I288" i="1" s="1"/>
  <c r="F289" i="1"/>
  <c r="I289" i="1" s="1"/>
  <c r="F290" i="1"/>
  <c r="I290" i="1" s="1"/>
  <c r="F291" i="1"/>
  <c r="I291" i="1" s="1"/>
  <c r="F292" i="1"/>
  <c r="I292" i="1" s="1"/>
  <c r="F293" i="1"/>
  <c r="I293" i="1" s="1"/>
  <c r="F294" i="1"/>
  <c r="I294" i="1" s="1"/>
  <c r="F295" i="1"/>
  <c r="I295" i="1" s="1"/>
  <c r="F299" i="1" l="1"/>
  <c r="I283" i="1"/>
  <c r="I299" i="1" s="1"/>
  <c r="O292" i="1"/>
  <c r="O289" i="1"/>
  <c r="O286" i="1"/>
  <c r="O285" i="1"/>
  <c r="O287" i="1"/>
  <c r="O291" i="1"/>
  <c r="O284" i="1"/>
  <c r="O295" i="1" l="1"/>
  <c r="O294" i="1"/>
  <c r="O290" i="1"/>
  <c r="O283" i="1"/>
  <c r="O293" i="1"/>
  <c r="O288" i="1"/>
  <c r="O299" i="1" l="1"/>
  <c r="F52" i="1" l="1"/>
  <c r="I52" i="1" l="1"/>
  <c r="F276" i="1"/>
  <c r="F303" i="1" l="1"/>
  <c r="O52" i="1"/>
  <c r="O276" i="1" s="1"/>
  <c r="I276" i="1"/>
  <c r="I303" i="1" s="1"/>
  <c r="O303" i="1" l="1"/>
</calcChain>
</file>

<file path=xl/sharedStrings.xml><?xml version="1.0" encoding="utf-8"?>
<sst xmlns="http://schemas.openxmlformats.org/spreadsheetml/2006/main" count="817" uniqueCount="652">
  <si>
    <t>DIRECCION</t>
  </si>
  <si>
    <t>PUESTO</t>
  </si>
  <si>
    <t>NOMBRE</t>
  </si>
  <si>
    <t>SALARIO DIARIO</t>
  </si>
  <si>
    <t>REGIDOR</t>
  </si>
  <si>
    <t>PRESIDENCIA MUNICIPAL</t>
  </si>
  <si>
    <t>PRESIDENTE MUNICIPAL</t>
  </si>
  <si>
    <t>SECRETARIO PARTICULAR</t>
  </si>
  <si>
    <t>RECEPCIONISTA</t>
  </si>
  <si>
    <t>SINDICATURA</t>
  </si>
  <si>
    <t>INSPECTOR</t>
  </si>
  <si>
    <t>CAMAROGRAFO</t>
  </si>
  <si>
    <t>FOTOGRAFO</t>
  </si>
  <si>
    <t>DENTISTA</t>
  </si>
  <si>
    <t>MEDICO MUNICIPAL</t>
  </si>
  <si>
    <t>NUTRIOLOGA</t>
  </si>
  <si>
    <t>AUXILIAR MEDICO MUNICIPAL</t>
  </si>
  <si>
    <t>INTENDENTE</t>
  </si>
  <si>
    <t>CHOFER CAMION ESCOLAR (A)</t>
  </si>
  <si>
    <t>CHOFER CAMION ESCOLAR (B)</t>
  </si>
  <si>
    <t>OPERADOR MOTOCONFORMADORA</t>
  </si>
  <si>
    <t>OPERADOR RETROEXCAVADORA</t>
  </si>
  <si>
    <t>OPERADOR MAQUINA D-6</t>
  </si>
  <si>
    <t>MENSAJERO</t>
  </si>
  <si>
    <t>MECANICO</t>
  </si>
  <si>
    <t>OFICIAL DE REGISTRO CIVIL</t>
  </si>
  <si>
    <t>POLICIA MUNICIPAL</t>
  </si>
  <si>
    <t>ENCARGADO DE POLIDEPORTIVO</t>
  </si>
  <si>
    <t>OPER. MAQ. CATERPILLAR</t>
  </si>
  <si>
    <t>JUBILADO</t>
  </si>
  <si>
    <t>CARDENAS GARCIA LUZ ADRIANA</t>
  </si>
  <si>
    <t>PARBU CORONA NIVARDO</t>
  </si>
  <si>
    <t>GONZALEZ GONZALEZ J. JESUS</t>
  </si>
  <si>
    <t>TORRES JIMENEZ ALVARO</t>
  </si>
  <si>
    <t>GARCIA MENDOZA MARIA MERCED</t>
  </si>
  <si>
    <t xml:space="preserve">GOMEZ ARIAS ELIAS </t>
  </si>
  <si>
    <t xml:space="preserve">CORTES MARTINEZ J. ENCARNACION </t>
  </si>
  <si>
    <t>JIMENEZ LARIOS ANTONIO</t>
  </si>
  <si>
    <t>ARIAS UREÑA ALFREDO</t>
  </si>
  <si>
    <t>CHAVEZ GONZALES MA ESTHER</t>
  </si>
  <si>
    <t>MORALES MORENO MARICELA</t>
  </si>
  <si>
    <t>PRESTACIONES</t>
  </si>
  <si>
    <t>ISR/100%</t>
  </si>
  <si>
    <t>IMSS</t>
  </si>
  <si>
    <t xml:space="preserve">TOTAL </t>
  </si>
  <si>
    <t>SUBS. AL EMPLEO</t>
  </si>
  <si>
    <t>DEDUCCIONES</t>
  </si>
  <si>
    <t>TOTAL PREST.</t>
  </si>
  <si>
    <t>TOTAL DEDUC.</t>
  </si>
  <si>
    <t>NETO A PAGAR</t>
  </si>
  <si>
    <t>DIAS TRAB.</t>
  </si>
  <si>
    <t>CUOTA SIND.</t>
  </si>
  <si>
    <t>TOTAL NOMINA EVENTUAL</t>
  </si>
  <si>
    <t>VACANTE</t>
  </si>
  <si>
    <t>EVENTUALES</t>
  </si>
  <si>
    <t>CHOFER</t>
  </si>
  <si>
    <t>AUXILIAR ADMINISTRATIVO</t>
  </si>
  <si>
    <t>JEFE DE GABINETE</t>
  </si>
  <si>
    <t>AUXILIAR DE RADIO</t>
  </si>
  <si>
    <t>TRANSPORTADOR DE CARNES</t>
  </si>
  <si>
    <t>ADSCRIPCIÓN DE LA PLAZA / DEPARTAMENTO</t>
  </si>
  <si>
    <t>JUEZ MUNICIPAL</t>
  </si>
  <si>
    <t>ENCARGADA DE RECURSOS HUMANOS</t>
  </si>
  <si>
    <t xml:space="preserve">CHOFER </t>
  </si>
  <si>
    <t>ENCARGADO DE COMPUTO</t>
  </si>
  <si>
    <t>AGENTE DE LA PURISIMA</t>
  </si>
  <si>
    <t>AGENTE DE SANTIAGO</t>
  </si>
  <si>
    <t>COORDINACIÓN DE EDUCACIÓN Y DESARROLLO INTEGRAL</t>
  </si>
  <si>
    <t>ENCARGADO DE BRIGADA</t>
  </si>
  <si>
    <t>CHOFER DE AMBULANCIA (A)</t>
  </si>
  <si>
    <t>CHOFER DE AMBULANCIA (B)</t>
  </si>
  <si>
    <t>PARAMEDICO (A)</t>
  </si>
  <si>
    <t>PARAMEDICO (B)</t>
  </si>
  <si>
    <t xml:space="preserve">JARDINERO CANCHA SAN JUAN </t>
  </si>
  <si>
    <t>ENCARGADO DE CANCHA EJIDAL</t>
  </si>
  <si>
    <t>ENCARGADO DE CANCHA LA LOMA</t>
  </si>
  <si>
    <t>COORDINACIÓN DE DESARROLLO ECÓNOMICO Y COMBATE A LA DESIGUALDAD</t>
  </si>
  <si>
    <t>INSPECTOR GANADERO</t>
  </si>
  <si>
    <t>AUXILIAR DE MAQUINARIA</t>
  </si>
  <si>
    <t>OPERADOR DE MAQUINARIA (C)</t>
  </si>
  <si>
    <t>OPERADOR DE MAQUINARIA (A)</t>
  </si>
  <si>
    <t>OPERADOR DE MAQUINARIA (B)</t>
  </si>
  <si>
    <t>COORDINACIÓN DE SERVICIOS PÚBLICOS MUNICIPALES Y CONSTRUCCIÓN DE COMUNIDAD</t>
  </si>
  <si>
    <t>ENCARGADO DE BOMBAS (A)</t>
  </si>
  <si>
    <t>ENCARGADO DE BOMBAS (B)</t>
  </si>
  <si>
    <t>ENCARGADO DE ALCANTARILLADO</t>
  </si>
  <si>
    <t>AUXILIAR DE ALCANTARILLADO</t>
  </si>
  <si>
    <t>EMPEDRADOR</t>
  </si>
  <si>
    <t>PINTOR (A)</t>
  </si>
  <si>
    <t>PINTOR (B)</t>
  </si>
  <si>
    <t>SOLDADOR</t>
  </si>
  <si>
    <t>AYUDANTE DE SOLDADOR</t>
  </si>
  <si>
    <t>BARRENDERO (A)</t>
  </si>
  <si>
    <t>BARRENDERO (B)</t>
  </si>
  <si>
    <t>INTENDENTE AUDITORIO MUNICIPAL</t>
  </si>
  <si>
    <t>INTENDENTE DEL MERCADO MPAL</t>
  </si>
  <si>
    <t>INTENDENTE CADER</t>
  </si>
  <si>
    <t>ENCARGADO PARQUE MUNICIPAL</t>
  </si>
  <si>
    <t>VETERINARIO</t>
  </si>
  <si>
    <t xml:space="preserve">ENCARGADO DE PROVEEDURÍA </t>
  </si>
  <si>
    <t>JEFA DE INGRESOS</t>
  </si>
  <si>
    <t>RECAUDADOR DE INGRESOS</t>
  </si>
  <si>
    <t>COORDINACIÓN DE SEGURIDAD PÚBLICA PREVENTIVA MUNICIPAL</t>
  </si>
  <si>
    <t>COORDINACIÓN GENERAL DE CULTURA</t>
  </si>
  <si>
    <t>ENCARGADO DE LOGISTICA Y DECORACIÓN</t>
  </si>
  <si>
    <t>INSTRUCTOR DE MÚSICA</t>
  </si>
  <si>
    <t>INSTRUCTOR DE MARIACHI MUNICIPAL</t>
  </si>
  <si>
    <t>CHOFER CAMION ESCOLAR (C)</t>
  </si>
  <si>
    <t>FONTANERO (A)</t>
  </si>
  <si>
    <t>FONTANERO (B)</t>
  </si>
  <si>
    <t>INTENDENTE BAÑOS PUBLICOS (A)</t>
  </si>
  <si>
    <t>INTENDENTE BAÑOS PUBLICOS (B)</t>
  </si>
  <si>
    <t>ENCRAGADA DE NOMINA Y PATRIMONIO</t>
  </si>
  <si>
    <t>AUXILIAR DE CONTABLIDAD</t>
  </si>
  <si>
    <t>AGENTE VIAL</t>
  </si>
  <si>
    <t>AUXILIAR DE MEDIOS</t>
  </si>
  <si>
    <t>ENCARGADO DE MUSEO</t>
  </si>
  <si>
    <t>ENLACE DE PROCURADORIA SOCIAL</t>
  </si>
  <si>
    <t>OPERADOR DE MAQUINARIA</t>
  </si>
  <si>
    <t>SECRETARIA GENERAL</t>
  </si>
  <si>
    <t>SECRETARIO GENERAL</t>
  </si>
  <si>
    <t>COORDINADOR GENERAL</t>
  </si>
  <si>
    <t>FONTANERO (C)</t>
  </si>
  <si>
    <t>ENCARGADO DE BOMBAS (C)</t>
  </si>
  <si>
    <t>ENCARGADO DE BOMBAS (D)</t>
  </si>
  <si>
    <t>PINTOR (C)</t>
  </si>
  <si>
    <t>ENCARGADA DE PLANEACION Y PARTICIPACION CIUDADANA</t>
  </si>
  <si>
    <t>ENCARGADO DE SERVICIOS GENERALES</t>
  </si>
  <si>
    <t>ENCARGADO DE PARQUES Y JARDINES</t>
  </si>
  <si>
    <t>ENCARGADO DE BOMBAS (E)</t>
  </si>
  <si>
    <t>ENCARGADO DE ECOLOGIA Y ASEO PUBLICO</t>
  </si>
  <si>
    <t>ENCARGADO DE HACIENDA PUBLICA MUNICIPAL</t>
  </si>
  <si>
    <t>DIRECTOR DE COMUNICACIÓN SOCIAL</t>
  </si>
  <si>
    <t>DIRECTOR DE COMPUTO E INFORMATICA</t>
  </si>
  <si>
    <t xml:space="preserve">ENCARGADA DE ARCHIVO </t>
  </si>
  <si>
    <t>ENFERMERA</t>
  </si>
  <si>
    <t>PROMOTORA DE SALUD</t>
  </si>
  <si>
    <t>DIRECTOR DE DEPORTES</t>
  </si>
  <si>
    <t>ENCARGADO DE INSTANCIA DEL ADULTO MAYOR</t>
  </si>
  <si>
    <t>DIRECTOR DE ASISTENCIA SOCIAL</t>
  </si>
  <si>
    <t>ENCARGADO DE PROMOCION TURISTICA</t>
  </si>
  <si>
    <t>ENCARGADO DE PROMOCION ECONOMICA</t>
  </si>
  <si>
    <t>DIRECTOR DE FOMENTO AGROPECARIO</t>
  </si>
  <si>
    <t>DIRECTOR DE AGUA POTABLE</t>
  </si>
  <si>
    <t>DIRECTOR DE OBRAS PUBLICAS</t>
  </si>
  <si>
    <t xml:space="preserve">ENCARGADO DE CENSO Y CONSTRUCCION </t>
  </si>
  <si>
    <t>ENCARGADO DE ALUMBRADO PUBLICO</t>
  </si>
  <si>
    <t>JEFE DE ALUMBRADO PUBLICO</t>
  </si>
  <si>
    <t>ENCARGADA DE CASA DE LA CULTURA</t>
  </si>
  <si>
    <t xml:space="preserve"> ANGUIANO GALVAN MARIA DE LOS ANGELES GISELA</t>
  </si>
  <si>
    <t xml:space="preserve">LARIOS DE LA MORA JOSE OSMAR </t>
  </si>
  <si>
    <t xml:space="preserve"> TORRES CHAVEZ OSCAR RAMIRO</t>
  </si>
  <si>
    <t xml:space="preserve"> ROLON BARAJAS SAUL ARMANDO</t>
  </si>
  <si>
    <t xml:space="preserve"> LARIOS OROZCO JUANA</t>
  </si>
  <si>
    <t xml:space="preserve">CONTRERAS PEREZ MAURICIO ALBERTO </t>
  </si>
  <si>
    <t xml:space="preserve"> ALCARAZ SOLORIO CARMEN YADIRA</t>
  </si>
  <si>
    <t xml:space="preserve">SOTO CONTRERAS EVARISTO </t>
  </si>
  <si>
    <t xml:space="preserve">GUERRERO PANDURO MARIA ELENA </t>
  </si>
  <si>
    <t xml:space="preserve">MORFIN GARCIA SAGRARIO </t>
  </si>
  <si>
    <t xml:space="preserve">MARTINEZ CUEVAS FABIOLA </t>
  </si>
  <si>
    <t xml:space="preserve">BERNABE GUTIERREZ SONIA YADIRA </t>
  </si>
  <si>
    <t xml:space="preserve">HERNANDEZ REBOLLEDO MARCO URIEL </t>
  </si>
  <si>
    <t xml:space="preserve">QUIROZ SILVA MARIA TERESA </t>
  </si>
  <si>
    <t xml:space="preserve"> MORALES MORENO ODILIA</t>
  </si>
  <si>
    <t xml:space="preserve">PANDURO ALCARAZ LUZ BERTHA </t>
  </si>
  <si>
    <t xml:space="preserve">SALAZAR VAZQUEZ IRMA </t>
  </si>
  <si>
    <t xml:space="preserve">VAZQUEZ FLORES ADELAIDA </t>
  </si>
  <si>
    <t xml:space="preserve">GONZALEZ CEJA ADELA </t>
  </si>
  <si>
    <t xml:space="preserve">MARTINEZ RODRIGUEZ RAFAEL </t>
  </si>
  <si>
    <t xml:space="preserve">HERNANDEZ VILLASEÑOR CARLOS EDUARDO </t>
  </si>
  <si>
    <t xml:space="preserve">MENDOZA SANCHEZ MAYRA ALEJANDRA </t>
  </si>
  <si>
    <t xml:space="preserve">GARCIA GUERRERO TOMAS </t>
  </si>
  <si>
    <t xml:space="preserve">TORRES CHAVEZ RAMIRO </t>
  </si>
  <si>
    <t xml:space="preserve">MADRIGAL MORFIN LAURA MATILDE </t>
  </si>
  <si>
    <t xml:space="preserve">MARTINEZ CORTES JOSE DE JESUS </t>
  </si>
  <si>
    <t xml:space="preserve">CUEVAS LUNA CARLOS URIEL </t>
  </si>
  <si>
    <t xml:space="preserve">GOMEZ MARTINEZ  ALVARO ALEJANDRO </t>
  </si>
  <si>
    <t xml:space="preserve">HERNANDEZ MORAN ESPIRIDION </t>
  </si>
  <si>
    <t xml:space="preserve">ORTIZ REYES SERGIO ALBERTO </t>
  </si>
  <si>
    <t xml:space="preserve">VILLAGRANA MARTINEZ CHRISTIAN MAYELA GUADALUPE </t>
  </si>
  <si>
    <t xml:space="preserve">SANCHEZ MORENO JUAN CARLOS </t>
  </si>
  <si>
    <t xml:space="preserve"> ORTIZ RAMIREZ GERARDO</t>
  </si>
  <si>
    <t xml:space="preserve"> CARDENAS ROSALES JORGE ALEJANDRO</t>
  </si>
  <si>
    <t xml:space="preserve">PANDURO PANDURO MARIA AZUCENA </t>
  </si>
  <si>
    <t xml:space="preserve">SOTO JIMENEZ VICTOR MANUEL </t>
  </si>
  <si>
    <t xml:space="preserve"> RODRIGUEZ BUENROSTRO MA VERONICA</t>
  </si>
  <si>
    <t xml:space="preserve">BARAJAS MORFIN OCTAVIO </t>
  </si>
  <si>
    <t xml:space="preserve">CARDENAS BARAJAS JOSEFINA </t>
  </si>
  <si>
    <t xml:space="preserve">MORA RANGEL LUCILA </t>
  </si>
  <si>
    <t xml:space="preserve"> RODRIGUEZ MARTINEZ CELSO</t>
  </si>
  <si>
    <t xml:space="preserve">MARTINEZ VALDOVINOS LIDIA </t>
  </si>
  <si>
    <t xml:space="preserve">SALAZAR VAZQUEZ JOSE ENRIQUE </t>
  </si>
  <si>
    <t xml:space="preserve">MORFIN MENDOZA MA CARMEN </t>
  </si>
  <si>
    <t xml:space="preserve"> OCEGUERA SANCHEZ LUZ BERTHA</t>
  </si>
  <si>
    <t xml:space="preserve"> DE LA MORA MORFIN MARIA LUZ </t>
  </si>
  <si>
    <t xml:space="preserve">ORONA ZARATE MARIA ISABEL </t>
  </si>
  <si>
    <t xml:space="preserve"> LIZARDI RIVERA DAVID</t>
  </si>
  <si>
    <t xml:space="preserve">SOTO MENDOZA ERIKA GABRIELA </t>
  </si>
  <si>
    <t xml:space="preserve">CARDENAS BARON IRMA GRACIELA </t>
  </si>
  <si>
    <t xml:space="preserve">DELGADILLO MACIAS  MARICELA </t>
  </si>
  <si>
    <t xml:space="preserve"> FIGUEROA BECERRA ADRIANA GUADALUPE</t>
  </si>
  <si>
    <t xml:space="preserve">PEREZ GONZALEZ MARIA DE JESUS </t>
  </si>
  <si>
    <t xml:space="preserve">GUTIERREZ GALVEZ ARACELI </t>
  </si>
  <si>
    <t xml:space="preserve">LARA CISNEROS VICTORIA </t>
  </si>
  <si>
    <t xml:space="preserve">CARDENAS MORFIN ISIDRO </t>
  </si>
  <si>
    <t xml:space="preserve">LOPEZ MEJIA EDER MARTIN </t>
  </si>
  <si>
    <t xml:space="preserve">SUAREZ ARANDA RAUL </t>
  </si>
  <si>
    <t xml:space="preserve">MATA MORFIN JOSE DE JESUS </t>
  </si>
  <si>
    <t xml:space="preserve">SANCHEZ MORFIN SERGIO </t>
  </si>
  <si>
    <t xml:space="preserve">CEDEÑO FLORES JOSE ANTONIO </t>
  </si>
  <si>
    <t xml:space="preserve"> AGUIRRE ZUÑIGA JOSE GUADALUPE</t>
  </si>
  <si>
    <t xml:space="preserve">VAZQUEZ REYES SABINO OSVALDO </t>
  </si>
  <si>
    <t xml:space="preserve">LICEA SOLORZANO ROBERTO </t>
  </si>
  <si>
    <t xml:space="preserve">LICEA RIVERA JOSE MARIA </t>
  </si>
  <si>
    <t xml:space="preserve">CARDENAS MERCADO JUAN PABLO </t>
  </si>
  <si>
    <t xml:space="preserve">CARDENAS CISNEROS AURELIO LADISLAO </t>
  </si>
  <si>
    <t xml:space="preserve">OCHOA MUÑIZ MIGUEL ANGEL </t>
  </si>
  <si>
    <t xml:space="preserve">YAHUACA DELGADO JOSE LUIS </t>
  </si>
  <si>
    <t xml:space="preserve">PEREZ PANDURO RAUL </t>
  </si>
  <si>
    <t xml:space="preserve">ARRIAGA HERNANDEZ JOSE ANGEL </t>
  </si>
  <si>
    <t xml:space="preserve">MUNGUIA VALENCIA JOSE LUIS </t>
  </si>
  <si>
    <t xml:space="preserve">LOPEZ BAEZA JOAQUIN </t>
  </si>
  <si>
    <t xml:space="preserve"> RAMOS ACEVEDO ALEJANDRO</t>
  </si>
  <si>
    <t xml:space="preserve"> CARDENAS IBAÑEZ JORGE ADRIAN</t>
  </si>
  <si>
    <t xml:space="preserve">FLORES AVALOS JUAN </t>
  </si>
  <si>
    <t xml:space="preserve">ROMERO VARGAS JESUS VENUSTIANO </t>
  </si>
  <si>
    <t xml:space="preserve">CAMPOS ANDRADE REYNALDO </t>
  </si>
  <si>
    <t xml:space="preserve">GOMEZ MEJIA FIDEL </t>
  </si>
  <si>
    <t xml:space="preserve">CONTRERAS GARCIA EVERARDO </t>
  </si>
  <si>
    <t xml:space="preserve">DIAZ PANDURO LUCIANO </t>
  </si>
  <si>
    <t xml:space="preserve">RAMIREZ RAMIREZ GONZALO </t>
  </si>
  <si>
    <t xml:space="preserve">ARELLANO CONTRERAS RAQUEL </t>
  </si>
  <si>
    <t xml:space="preserve"> ALVAREZ PEREZ YESENIA JULISSA</t>
  </si>
  <si>
    <t xml:space="preserve">ARREGUIN LICEA JORGE ELIAN </t>
  </si>
  <si>
    <t xml:space="preserve"> LARIOS CABADAS VALERIA ALEJANDRA</t>
  </si>
  <si>
    <t xml:space="preserve">MORFIN HERRERA HECTOR ALONSO </t>
  </si>
  <si>
    <t xml:space="preserve">ALCARAZ VAZQUEZ SONIA GUADALUPE </t>
  </si>
  <si>
    <t xml:space="preserve">ORTA GOMEZ ISMAEL </t>
  </si>
  <si>
    <t xml:space="preserve"> HERRERA MANCILLA BERTIN UBALDO</t>
  </si>
  <si>
    <t xml:space="preserve">MARTINEZ BARON  EDUARDO </t>
  </si>
  <si>
    <t xml:space="preserve">ALCARAZ ARELLANO JOSE ANGEL </t>
  </si>
  <si>
    <t xml:space="preserve">GONZALEZ MENDOZA MARTHA </t>
  </si>
  <si>
    <t xml:space="preserve"> VALENCIA BARON FRANCISCO</t>
  </si>
  <si>
    <t xml:space="preserve">CEBALLOS CHAVEZ MIGUEL ANGEL </t>
  </si>
  <si>
    <t xml:space="preserve">HERNANDEZ HUERTA JUAN MANUEL </t>
  </si>
  <si>
    <t xml:space="preserve">VALDOVINOS SANDOVAL LUIS </t>
  </si>
  <si>
    <t xml:space="preserve">HERNANDEZ PIMENTEL  J TRINIDAD </t>
  </si>
  <si>
    <t xml:space="preserve">CARVAJAL CHOCOTECO JOSE DE JESUS </t>
  </si>
  <si>
    <t xml:space="preserve">ALCARAZ LOPEZ ALFREDO </t>
  </si>
  <si>
    <t xml:space="preserve">CHAVEZ DOÑAN OSCAR MARIO </t>
  </si>
  <si>
    <t xml:space="preserve">PANDURO TENORIO DIEGO </t>
  </si>
  <si>
    <t xml:space="preserve">AGUILAR NAVARRETE FRANCISCO JAVIER </t>
  </si>
  <si>
    <t xml:space="preserve">ANGUIANO CHAVEZ CARLOS ALFONSO </t>
  </si>
  <si>
    <t xml:space="preserve">PARTIDA MORENO  RAFAEL </t>
  </si>
  <si>
    <t xml:space="preserve">CARRASCO MORENO REXAYEN </t>
  </si>
  <si>
    <t xml:space="preserve">CUEVAS SOLORIO LEONARDO </t>
  </si>
  <si>
    <t xml:space="preserve"> DIAZ RODRIGUEZ GUSTAVO GUADALUPE</t>
  </si>
  <si>
    <t xml:space="preserve"> JIMENEZ LARA SALVADOR</t>
  </si>
  <si>
    <t xml:space="preserve">JIMENEZ LARA GREGORIO </t>
  </si>
  <si>
    <t xml:space="preserve">MARTINEZ BARAJAS J ACENCION </t>
  </si>
  <si>
    <t xml:space="preserve">TORRES MENDOZA  ARNOLDO </t>
  </si>
  <si>
    <t xml:space="preserve">HERNANDEZ MALDONADO JUAN </t>
  </si>
  <si>
    <t xml:space="preserve">SANCHEZ PANDURO RICARDO </t>
  </si>
  <si>
    <t xml:space="preserve">DIAZ MARTIN </t>
  </si>
  <si>
    <t xml:space="preserve">CHAVEZ BARAJAS JOSE </t>
  </si>
  <si>
    <t xml:space="preserve">ARIAS UREÑA ABEL </t>
  </si>
  <si>
    <t xml:space="preserve"> JIMENEZ LARA SAUL</t>
  </si>
  <si>
    <t xml:space="preserve">PLACENCIA SALAZAR ROQUE </t>
  </si>
  <si>
    <t xml:space="preserve"> SANCHEZ GARCIA SERGIO</t>
  </si>
  <si>
    <t xml:space="preserve">PEREZ GUEVARA JUAN MANUEL </t>
  </si>
  <si>
    <t xml:space="preserve">CUEVAS ARIAS SERGIO ALAN </t>
  </si>
  <si>
    <t xml:space="preserve">CORTES GOMEZ MARINA </t>
  </si>
  <si>
    <t xml:space="preserve">PEREZ ARIAS SALVADOR </t>
  </si>
  <si>
    <t xml:space="preserve">ALVAREZ PEREZ MARTIN ANTONIO </t>
  </si>
  <si>
    <t xml:space="preserve">LICEA CASTILLO  J JESUS </t>
  </si>
  <si>
    <t xml:space="preserve">LOPEZ CASTAÑEDA ANTONIO </t>
  </si>
  <si>
    <t xml:space="preserve">ORTIZ MENDOZA FERNANDO </t>
  </si>
  <si>
    <t xml:space="preserve">MEDRANO CLAUSTRO ALEJANDRO CRUZ </t>
  </si>
  <si>
    <t xml:space="preserve">EVANGELISTA CHAVEZ ADOLFO </t>
  </si>
  <si>
    <t xml:space="preserve"> MARTINEZ ARELLANO  JOSE DE JESUS</t>
  </si>
  <si>
    <t xml:space="preserve">ANDRADE LIZARDI  MARTIN DE JESUS </t>
  </si>
  <si>
    <t xml:space="preserve">MARQUEZ SANDOVAL JOSE MIGUEL </t>
  </si>
  <si>
    <t xml:space="preserve"> GARCIA CORDOVA GERARDO</t>
  </si>
  <si>
    <t xml:space="preserve">GONZALEZ HERNANDEZ ALBERTO </t>
  </si>
  <si>
    <t xml:space="preserve">ORTIZ LICEA RAMON </t>
  </si>
  <si>
    <t xml:space="preserve">RIVERA DIAZ JOSE JUAN PABLO </t>
  </si>
  <si>
    <t xml:space="preserve">MARTINEZ BARAJAS ANTONIO </t>
  </si>
  <si>
    <t xml:space="preserve">PANDURO MONTES DE OCA FRANCISCO JAVIER </t>
  </si>
  <si>
    <t xml:space="preserve"> OCEGUERA BERNAL TIBURCIO</t>
  </si>
  <si>
    <t xml:space="preserve">CAMPOS ANDRADE MANUEL MARTIN </t>
  </si>
  <si>
    <t xml:space="preserve">SOTO RODRIGUEZ ROBERTO </t>
  </si>
  <si>
    <t xml:space="preserve">CHAVEZ CHAVEZ ROMELIA </t>
  </si>
  <si>
    <t xml:space="preserve">DAÑESTA DIAS GERARDO </t>
  </si>
  <si>
    <t xml:space="preserve"> BARAJAS FLORES J JESUS</t>
  </si>
  <si>
    <t xml:space="preserve">PARTIDA MORENO J JESUS </t>
  </si>
  <si>
    <t xml:space="preserve">CHAVEZ LOPEZ JESUS </t>
  </si>
  <si>
    <t xml:space="preserve">BARAJAS LICEA ANTONIO </t>
  </si>
  <si>
    <t xml:space="preserve">CERVANTES MORENO ADAN </t>
  </si>
  <si>
    <t xml:space="preserve">BARAJAS CARDENAS J. NATIVIDAD </t>
  </si>
  <si>
    <t xml:space="preserve">BARAJAS CHAVEZ JOSE DE JESUS </t>
  </si>
  <si>
    <t xml:space="preserve">HERNANDEZ HUERTA MIGUEL ANGEL </t>
  </si>
  <si>
    <t xml:space="preserve">CORTES GALVEZ JUAN CARLOS </t>
  </si>
  <si>
    <t xml:space="preserve">ARELLANO CASILLAS JUAN CARLOS </t>
  </si>
  <si>
    <t xml:space="preserve">AGUILAR RODRIGUEZ RAUL </t>
  </si>
  <si>
    <t xml:space="preserve">ABUNDIS SOTO EDSON DE JESUS </t>
  </si>
  <si>
    <t xml:space="preserve">GUTIERREZ MUNGUIA ROSENDO </t>
  </si>
  <si>
    <t xml:space="preserve">MEDRANO CARDENAS M MERCEDES </t>
  </si>
  <si>
    <t xml:space="preserve"> RIVERA NEGRETE NORA</t>
  </si>
  <si>
    <t xml:space="preserve">FLORES LUPERCIO ARTURO </t>
  </si>
  <si>
    <t xml:space="preserve">GONZALEZ GOMEZ CELEDONIA </t>
  </si>
  <si>
    <t xml:space="preserve">ANAYA MARTINEZ EDITH </t>
  </si>
  <si>
    <t xml:space="preserve"> ALCARAZ CORTES TERESA</t>
  </si>
  <si>
    <t xml:space="preserve">HERRERA MARTINEZ SUSANA ESMERALDA </t>
  </si>
  <si>
    <t xml:space="preserve">MEZA LOPEZ JAIRO TOMAS </t>
  </si>
  <si>
    <t xml:space="preserve"> BARAJAS FLORES JOSE</t>
  </si>
  <si>
    <t xml:space="preserve">SOTO LICEA GERMAN </t>
  </si>
  <si>
    <t>BARAJAS MENDOZA MANUEL</t>
  </si>
  <si>
    <t xml:space="preserve">GUEVARA RODRIGUEZ JULIO HUMBERTO </t>
  </si>
  <si>
    <t xml:space="preserve">GOMEZ MARTINEZ FRANCISCO </t>
  </si>
  <si>
    <t xml:space="preserve">PEREZ ZEPEDA JORGE SALVADOR </t>
  </si>
  <si>
    <t xml:space="preserve">CUEVAS LICEA FRANCISCO JAVIER </t>
  </si>
  <si>
    <t xml:space="preserve"> LOPEZ GALLEGOS JUAN CARLOS</t>
  </si>
  <si>
    <t xml:space="preserve">MEZA VAZQUEZ SALVADOR </t>
  </si>
  <si>
    <t xml:space="preserve">FLORES CUEVAS HERIBERTO </t>
  </si>
  <si>
    <t xml:space="preserve">JIMENEZ SANCHEZ MA. GUADALUPE </t>
  </si>
  <si>
    <t xml:space="preserve">CORDOVA CORTES JORGE ALBERTO </t>
  </si>
  <si>
    <t xml:space="preserve">REBOLLEDO DELGADILLO RAMIRO </t>
  </si>
  <si>
    <t xml:space="preserve">CORTES AGUILAR GUILLERMO </t>
  </si>
  <si>
    <t xml:space="preserve">MACIAS CEBALLOS LUIS ENRIQUE </t>
  </si>
  <si>
    <t xml:space="preserve">FLORES OROZCO PEDRO </t>
  </si>
  <si>
    <t xml:space="preserve">DENIZ RIVERA CESAR ANDRES </t>
  </si>
  <si>
    <t xml:space="preserve">MONJE DIAZ JAVIER </t>
  </si>
  <si>
    <t xml:space="preserve"> CAMPOS CHAVEZ RIGOBERTO</t>
  </si>
  <si>
    <t xml:space="preserve">PEREZ VARGAS ANTONIO </t>
  </si>
  <si>
    <t xml:space="preserve">MUNGUIA SANCHEZ EMMANUEL </t>
  </si>
  <si>
    <t xml:space="preserve">MORENO CUEVAS JULIO CESAR </t>
  </si>
  <si>
    <t xml:space="preserve">SANCHEZ MORFIN RIGOBERTO </t>
  </si>
  <si>
    <t xml:space="preserve">CORTES VILLAVICENCIO ARTURO </t>
  </si>
  <si>
    <t xml:space="preserve">CUEVAS MARTINEZ ABIMAEL ALEJANDRO </t>
  </si>
  <si>
    <t xml:space="preserve">ORTIZ PANDURO CARLOS MANUEL </t>
  </si>
  <si>
    <t xml:space="preserve">CORONA GARCIA ANDREA SARAHI </t>
  </si>
  <si>
    <t xml:space="preserve">JIMENEZ VARGAS  KARINA </t>
  </si>
  <si>
    <t xml:space="preserve">VALENCIA VARGAS ROSA BIBIANA </t>
  </si>
  <si>
    <t xml:space="preserve">CASTILLO MARTINEZ HUGO </t>
  </si>
  <si>
    <t xml:space="preserve">CASTILLO ELIZONDO MIGUEL ANGEL </t>
  </si>
  <si>
    <t xml:space="preserve">MEZA BARAJAS ALEJANDRO </t>
  </si>
  <si>
    <t xml:space="preserve"> LOPEZ MEJIA DANELIA</t>
  </si>
  <si>
    <t xml:space="preserve">RAMOS MEDRANO SERGIO ALBERTO </t>
  </si>
  <si>
    <t xml:space="preserve">CHAVEZ DENIZ RENE </t>
  </si>
  <si>
    <t xml:space="preserve">BARON MENDOZA LIZBETH </t>
  </si>
  <si>
    <t xml:space="preserve">GALLEGOS ROMERO ADAN </t>
  </si>
  <si>
    <t xml:space="preserve">BARRAGAN LOZOYA ARMANDO </t>
  </si>
  <si>
    <t xml:space="preserve">GONZALEZ MEJIA ERIKA BERENICE </t>
  </si>
  <si>
    <t xml:space="preserve">LOPEZ MEJIA ANDORENY YAZMIN </t>
  </si>
  <si>
    <t xml:space="preserve">ACEVEDO MEJIA MA DEL CARMEN </t>
  </si>
  <si>
    <t xml:space="preserve"> MORA MARTINEZ MIGUEL ANGEL</t>
  </si>
  <si>
    <t xml:space="preserve">DE LA MORA MACIAS PAUL RICARDO </t>
  </si>
  <si>
    <t xml:space="preserve">MEDRANO MARTINEZ MARISOL </t>
  </si>
  <si>
    <t xml:space="preserve">SILVA MACIAS BERTHA ALICIA </t>
  </si>
  <si>
    <t xml:space="preserve"> LOPEZ AVALOS MARIA DE JESUS</t>
  </si>
  <si>
    <t xml:space="preserve">TORRES URENDA OSBALDO </t>
  </si>
  <si>
    <t xml:space="preserve"> PANDURO CUADROS ROCIO</t>
  </si>
  <si>
    <t xml:space="preserve"> MUNDO VERA RAUL</t>
  </si>
  <si>
    <t xml:space="preserve">MEZA RAMOS ALDO URIEL </t>
  </si>
  <si>
    <t xml:space="preserve">GONZALEZ CEJA LORENZO </t>
  </si>
  <si>
    <t xml:space="preserve"> JIMENEZ BAUTISTA  LUIS ALFREDO</t>
  </si>
  <si>
    <t xml:space="preserve">VAZQUEZ BARAJAS CARLOS AARON </t>
  </si>
  <si>
    <t xml:space="preserve">RAMOS GARCIA ALBERTO JORGE </t>
  </si>
  <si>
    <t xml:space="preserve">GONZALEZ AVALOS ADAN </t>
  </si>
  <si>
    <t xml:space="preserve">GONZALEZ LOPEZ JESUS ALONSO </t>
  </si>
  <si>
    <t xml:space="preserve"> MEZA LOPEZ ANGEL</t>
  </si>
  <si>
    <t xml:space="preserve">CHAVEZ TORRES SAMARIA GIZEH </t>
  </si>
  <si>
    <t xml:space="preserve">CORONA MUÑOZ ANGEL </t>
  </si>
  <si>
    <t xml:space="preserve">DE LOS SANTOS CHAVEZ  JACINTO </t>
  </si>
  <si>
    <t>CUEVAS RODRIGUEZ SALVADOR ALEJANDRO</t>
  </si>
  <si>
    <t xml:space="preserve"> MEDINA VARGAS GUSTAVO</t>
  </si>
  <si>
    <t xml:space="preserve">URZUA CUEVAS JORGE ENRIQUE </t>
  </si>
  <si>
    <t xml:space="preserve">SOTO PANDURO JOSE GUADALUPE </t>
  </si>
  <si>
    <t xml:space="preserve">CAMPOS VALDOVINOS DAMIAN </t>
  </si>
  <si>
    <t xml:space="preserve">OLIVERA RODRIGUEZ MA GUADALUPE </t>
  </si>
  <si>
    <t xml:space="preserve">CHAVEZ DEL TORO MARIA DEL ROSARIO </t>
  </si>
  <si>
    <t xml:space="preserve">MORENO ALCARAZ JUAN MANUEL </t>
  </si>
  <si>
    <t xml:space="preserve">QUIROGA CEBALLOS SERGIO </t>
  </si>
  <si>
    <t xml:space="preserve">BECERRA SILVA CARLA ALEJANDRA </t>
  </si>
  <si>
    <t xml:space="preserve">BERNARDINO GOMEZ RAMON  </t>
  </si>
  <si>
    <t>MUNGUIA MARTINEZ FRANCISCO JAVIER</t>
  </si>
  <si>
    <t>ORTEGA ARIAS LUIS ENRIQUE</t>
  </si>
  <si>
    <t>HERNANDEZ HUERTA LUIS GONZALO</t>
  </si>
  <si>
    <t>CARDENAS ANDRADE RAFAEL</t>
  </si>
  <si>
    <t>OROZCO FLORES RAMON</t>
  </si>
  <si>
    <t xml:space="preserve">GARCIA CAZARES ANTONIO </t>
  </si>
  <si>
    <t>ENCARGADO DE BOMBAS (F)</t>
  </si>
  <si>
    <t>TORRES PANDURO MARTA</t>
  </si>
  <si>
    <t>RODRIGUEZ LOPEZ ANA IZA</t>
  </si>
  <si>
    <t>MELCHOR ESPINOZA EVELIA</t>
  </si>
  <si>
    <t>DESC. PRESTAMO</t>
  </si>
  <si>
    <t>DIRECTOR DE REGLAMENTOS Y SECRETARIO TECNICO COMUR</t>
  </si>
  <si>
    <t>BARRENDERO ( C)</t>
  </si>
  <si>
    <t>BARRENDERO (D)</t>
  </si>
  <si>
    <t>PEREZ JIMENEZ ARCADIO</t>
  </si>
  <si>
    <t>MEZA LEON GUSTAVO ALONSO</t>
  </si>
  <si>
    <t>ANGUIANO GALVAN MIGUEL ANGEL</t>
  </si>
  <si>
    <t xml:space="preserve">FLORES HERNANDEZ MARIA CONCEPCION </t>
  </si>
  <si>
    <t>AUXILIAR MAQUINARIA</t>
  </si>
  <si>
    <t>GALVAN  JIMENEZ JUAN</t>
  </si>
  <si>
    <t>RAMIREZ ABUNDIS JOSUE ANTONIO</t>
  </si>
  <si>
    <t>FIGUEROA CUEVAS SAHIRA BERENICE</t>
  </si>
  <si>
    <t>ENCARGADO DE APOYOS SOCIALES</t>
  </si>
  <si>
    <t>RANGEL GARCIA ISABEL</t>
  </si>
  <si>
    <t>FARIAS CORTES SAUL ERNESTO</t>
  </si>
  <si>
    <t>CUBRE INCAPACIDAD</t>
  </si>
  <si>
    <t>PRESTAMO</t>
  </si>
  <si>
    <t>DESCUENTO PRESTAMO</t>
  </si>
  <si>
    <t>SANCHEZ GARCIA ALEJANDRO</t>
  </si>
  <si>
    <t>BARAJAS MARTINEZ LUIS ENRIQUE</t>
  </si>
  <si>
    <t>MEJIA MURGUIA MANUEL</t>
  </si>
  <si>
    <t>QUIROZ SILVA MARIA GUADALUPE</t>
  </si>
  <si>
    <t>PANDURO BUENROSTRO NIDIA GUADALUPE</t>
  </si>
  <si>
    <r>
      <t>DIAZ MARQUEZ JUAN JOSE</t>
    </r>
    <r>
      <rPr>
        <sz val="10"/>
        <color theme="1"/>
        <rFont val="Arial"/>
        <family val="2"/>
      </rPr>
      <t xml:space="preserve"> </t>
    </r>
  </si>
  <si>
    <t xml:space="preserve"> </t>
  </si>
  <si>
    <t>PANDURO ALCARAZ MARIA DEL REGUGIO</t>
  </si>
  <si>
    <t>RODRIGUEZ MORFIN JOVANY BULMARO</t>
  </si>
  <si>
    <t>PARTIDA GUTIERRES RAFAEL</t>
  </si>
  <si>
    <t>VALENCIA SANDOVAL ALEJANDRO RUBEN</t>
  </si>
  <si>
    <t>MAGAÑA ALCAZAR HUGO</t>
  </si>
  <si>
    <t>ASESOR JURIDICO</t>
  </si>
  <si>
    <t>JEFATURA DE GABINETE</t>
  </si>
  <si>
    <t>PANDURO SANDOVAL GIBRAN</t>
  </si>
  <si>
    <t>RAMIREZ ANAYA JAQUELINE GUADALUPE</t>
  </si>
  <si>
    <t>MAGAÑA BARAJAS ANTONIO</t>
  </si>
  <si>
    <t>ANGUIANO MONTES DE OCA MIGUEL ANGEL</t>
  </si>
  <si>
    <t>AYUDANTE DE COMEDOR</t>
  </si>
  <si>
    <t>ARELLANO MARQUEZ MARIA DOLORES</t>
  </si>
  <si>
    <t>GARCIA RUIZ MARIA ADRIANA</t>
  </si>
  <si>
    <t>SANCHEZ MORENO JOSE DEL CARMEN</t>
  </si>
  <si>
    <t>RAMIREZ MILANEZ LENIN ALFREDO (Licencia)</t>
  </si>
  <si>
    <t>ENFERMERO</t>
  </si>
  <si>
    <t>PEÑA ORTIZ WENDY SARAHI</t>
  </si>
  <si>
    <t xml:space="preserve">AGUIRRE LOPEZ DANIEL </t>
  </si>
  <si>
    <t xml:space="preserve">BARBOZA TORRES  JORGE RAMIRO </t>
  </si>
  <si>
    <t>CHAVEZ NAJAR J. ANGEL</t>
  </si>
  <si>
    <t xml:space="preserve">JUBILADO </t>
  </si>
  <si>
    <t>LOPEZ MARTINEZ HERIBERTO</t>
  </si>
  <si>
    <t>ROJO LARIOS FRANCISCO</t>
  </si>
  <si>
    <t>AGUILAR PARTIDA MIGUEL ANGEL</t>
  </si>
  <si>
    <t>MONTERO MORFIN ANTONIO</t>
  </si>
  <si>
    <t xml:space="preserve"> IÑIGUEZ TORRES SERGIO</t>
  </si>
  <si>
    <t>SALA DE REGIDORES</t>
  </si>
  <si>
    <t>SINDICO</t>
  </si>
  <si>
    <t>SECRETARIA DE PRESIDENTE</t>
  </si>
  <si>
    <t>SECRETARIA DE REGIDORES</t>
  </si>
  <si>
    <t>CONSERJE DE PRESIDENCIA (A)</t>
  </si>
  <si>
    <t>CONSERJE DE PRESIDENCIA (B)</t>
  </si>
  <si>
    <t>OFICIAL AUXILIAR DE REGISTRO CIVIL</t>
  </si>
  <si>
    <t>SECRETRIA DE REGISTRO CIVIL (A)</t>
  </si>
  <si>
    <t>SECRETARIA DE REGISTRO CIVIL (B)</t>
  </si>
  <si>
    <t>SECRETARIA DE SINDICATURA</t>
  </si>
  <si>
    <t xml:space="preserve">COORDINADOR GENERAL </t>
  </si>
  <si>
    <t>CONTRALORIA MUNICIPAL</t>
  </si>
  <si>
    <t>COORDINACIÓN GENERAL DE  ADMINISTRACIÓN Y OFICIALIA MAYOR</t>
  </si>
  <si>
    <t>AUXILIAR ADMINISTRATIVO DE COMUNICACIÓN SOCIAL</t>
  </si>
  <si>
    <t>ENCARGADO DE SISTEMAS</t>
  </si>
  <si>
    <t>DELEGADO DE AHUIJULLO</t>
  </si>
  <si>
    <t>OFICIAL DE REGISTRO CIVIL DELEGACION AHUIJULLO</t>
  </si>
  <si>
    <t>AUXILIAR DELEGACION AHUIJULLO</t>
  </si>
  <si>
    <t>JARDINERO DELEGACION AHUIJULLO</t>
  </si>
  <si>
    <t>RADIO OPERADOR DELEGACION AHUIJULLO</t>
  </si>
  <si>
    <t>JARDINERO AGENCIA PURISIMA</t>
  </si>
  <si>
    <t>FONTANERO AGENCIA PURISIMA</t>
  </si>
  <si>
    <t>INTENDENTE CASA DE SALUD AGENCIA PURISIMA</t>
  </si>
  <si>
    <t>INTENDENTE AGENCIA SANTIAGO</t>
  </si>
  <si>
    <t xml:space="preserve">JARDINERO AGENCIA SANTIAGO </t>
  </si>
  <si>
    <t>DIRECTORA DE UNIDAD DE SERVICIOS MEDICOS MUNICIPALES</t>
  </si>
  <si>
    <t>CHOFER DE BRIGADA DE SALUD</t>
  </si>
  <si>
    <t>ENCARGADA DE EDUCACION</t>
  </si>
  <si>
    <t>PROMOTOR DE DEPORTES(A)</t>
  </si>
  <si>
    <t>PROMOTOR DE DEPORTES (B)</t>
  </si>
  <si>
    <t xml:space="preserve">ENCARGADO DE UNIDAD DEPORTIVA </t>
  </si>
  <si>
    <t>VELADORR POLIDEPORTIVO</t>
  </si>
  <si>
    <t>SECRETARIA DE INSTANCIA DEL ADULTO MAYOR</t>
  </si>
  <si>
    <t>AUXILIAR ADMINISTRATIVO DE INSTANCIA DE LA JUVENTUD</t>
  </si>
  <si>
    <t>AUXILIAR ADMINISTRATIVO DE ASISTENCIA SOCIAL</t>
  </si>
  <si>
    <t xml:space="preserve">ENCARGADO DE PROYECTOS AGROPECUARIOS </t>
  </si>
  <si>
    <t>PROMOTOR DE FOMENTO AGROPECUARIO</t>
  </si>
  <si>
    <t>SECRETARIA DE FOMENTO AGROPECUARIO</t>
  </si>
  <si>
    <t>CHOFER DE MAQUINARIA</t>
  </si>
  <si>
    <t>AUXILIAR ADMINISTRATIVO DE AGUA POTABLE(A)</t>
  </si>
  <si>
    <t>AUXILIAR ADMINISTRATIVO DE AGUA POTABLE (B)</t>
  </si>
  <si>
    <t>SECRETARIA DE AGUA POTABLE (C)</t>
  </si>
  <si>
    <t>TECNICO EN MANTENIMIENTO DE AGUA POTABLE (A)</t>
  </si>
  <si>
    <t>TECNICO EN MANTENIMIENTO DE AGUA POTABLE (B)</t>
  </si>
  <si>
    <t>ENCARGADO DE OFICINA DE OBRAS PUBLICAS</t>
  </si>
  <si>
    <t>SECRETARIA DE OBRAS PUBLICAS</t>
  </si>
  <si>
    <t>ANGUIANO AGUAYO SILVIA</t>
  </si>
  <si>
    <t>ENCARGADO DE PROYECTOS DE OBRAS PUBLICAS</t>
  </si>
  <si>
    <t>AUXILIAR DE OBRAS PUBLICAS (A)</t>
  </si>
  <si>
    <t>AUXILIAR TECNICO DE OBRAS PUBLICAS</t>
  </si>
  <si>
    <t>AUXILIAR DE OBRAS PUBLICAS(B)</t>
  </si>
  <si>
    <t>AYUDANTE DE ALBAÑIL (A)</t>
  </si>
  <si>
    <t>AYUDANTE DE ALBAÑIL (B)</t>
  </si>
  <si>
    <t>AYUDANTE DE ALBAÑIL (C)</t>
  </si>
  <si>
    <t>ALMACENISTA DE OBRAS PUBLICAS</t>
  </si>
  <si>
    <t>JEFE OPERATIVO DE SERVICIOS GENERALES</t>
  </si>
  <si>
    <t>AUXILIAR DE SERVICIOS GENERALES (A)</t>
  </si>
  <si>
    <t>AUXILIAR DE SERVICIOS GENERALES (B)</t>
  </si>
  <si>
    <t>AUXILIAR DE SERVICIOS GENERALES ( C)</t>
  </si>
  <si>
    <t>INTENDENTE UNIDAD ADMINISTRATIVA</t>
  </si>
  <si>
    <t>AYUDANTE DE PARQUES Y JARDINES(A)</t>
  </si>
  <si>
    <t>TITULAR DEL ORGANO INTERNO DE CONTROL</t>
  </si>
  <si>
    <t>AUXILIAR DE OBRAS PUBLICAS(C)</t>
  </si>
  <si>
    <t>AYUDANTE DE ALBAÑIL (D)</t>
  </si>
  <si>
    <t>AYUDANTE DE ALBAÑIL (E)</t>
  </si>
  <si>
    <t>AYUDANTE DE ALBAÑIL (F)</t>
  </si>
  <si>
    <t>AYUDANTE  DE ALBAÑIL (G)</t>
  </si>
  <si>
    <t xml:space="preserve">AUXILIAR DE PROGRAMAS DE PARTICIPACION CIUDADANA </t>
  </si>
  <si>
    <t>AUXILIAR DE SERVICIOS GENERALES (D)</t>
  </si>
  <si>
    <t>AYUDANTE DE PARQUES Y JARDINES (B)</t>
  </si>
  <si>
    <t>JEFE ADMINISTRATIVO DEL RASTRO MUNICIPAL</t>
  </si>
  <si>
    <t>VELADOR DEL RASTRO MUNICIPAL</t>
  </si>
  <si>
    <t>ENCARGADO DE CEMENTERIO</t>
  </si>
  <si>
    <t>SECRETARIA DE ECOLOGIA</t>
  </si>
  <si>
    <t>CHOFER ASEO PUBLICO (A)</t>
  </si>
  <si>
    <t>CHOFER ASEO PUBLICO (B)</t>
  </si>
  <si>
    <t>RECOLECTOR ASEO PUBLICO (A)</t>
  </si>
  <si>
    <t>RECOLECTOR ASEO PUBLICO(B)</t>
  </si>
  <si>
    <t>RECOLECTOR ASEO PUBLICO (C)</t>
  </si>
  <si>
    <t>RECOLECTOR ASEO PUBLICO (D)</t>
  </si>
  <si>
    <t>RECOLECTOR ASEO PUBLICO (E)</t>
  </si>
  <si>
    <t>RECOLECTOR ASEO PUBLICO (F)</t>
  </si>
  <si>
    <t>RECOLECTOR ASEO PUBLICO (G)</t>
  </si>
  <si>
    <t>COORDINACION DE HACIENDA PUBLICA Y CATASTRO MUNICIPAL</t>
  </si>
  <si>
    <t>ENCARGADO DE CUENTA PÚBLICA</t>
  </si>
  <si>
    <t xml:space="preserve">ENCARGADO DE CONTABILIDAD </t>
  </si>
  <si>
    <t>MENDOZA VARGAS RODRIGO</t>
  </si>
  <si>
    <t>ALMACENISTA DE PROVEEDURIA</t>
  </si>
  <si>
    <t>JEFE DE EGRESOS</t>
  </si>
  <si>
    <t>JEFE DE CATASTRO MUNICIPAL</t>
  </si>
  <si>
    <t>CAJERA DE CATASTRO MUNICIPAL</t>
  </si>
  <si>
    <t>AUXILIAR TECNICO DE CATASTRO MUNICIPAL</t>
  </si>
  <si>
    <t>AUXILIAR ADMINISTRATIVO DE CATASTRO MUNCIPAL</t>
  </si>
  <si>
    <t>CRONISTA MUNICIPAL</t>
  </si>
  <si>
    <t>PROMOTOR DE CULTURA</t>
  </si>
  <si>
    <t>AUXILIAR DE BIBLIOTECA</t>
  </si>
  <si>
    <t>INTENDENTE DE CASA DE LA CULTURA</t>
  </si>
  <si>
    <t>PROMOTOR DE MUSEO</t>
  </si>
  <si>
    <t>INTENDENTE DE MUSEO</t>
  </si>
  <si>
    <t>SUBDIRECTOR OPERATIVO DE SEGURIDAD PUBLICA</t>
  </si>
  <si>
    <t>COMANDANTE DE TURNO DE SEGURIDAD PUBLICA</t>
  </si>
  <si>
    <t>SECRETARIO TECNICO DE UNIDAD DE PROTECCION CIVIL (B)</t>
  </si>
  <si>
    <t>SECRETARIO TECNICO DE UNIDAD DE PROTECCION CIVIL (A)</t>
  </si>
  <si>
    <t>JEFE DE TURNO DE UNIDAD DE PROTECCION CIVIL</t>
  </si>
  <si>
    <t>OFICIAL DE PROTECCION CIVIL (A)</t>
  </si>
  <si>
    <t>OFICIAL DE PROTECION CIVIL (B)</t>
  </si>
  <si>
    <t>MENDOZA DE LIRA CRISTIAN</t>
  </si>
  <si>
    <t>DIRECTOR DE TRANSITO Y VIALIDAD</t>
  </si>
  <si>
    <t>ENCARGADO DE ESTACIONOMETROS</t>
  </si>
  <si>
    <t>ALCARAZ JIMENEZ ADRIAN</t>
  </si>
  <si>
    <t>MEZA SALAZAR MARICELA</t>
  </si>
  <si>
    <t>BERNAL BARAJAS ANGEL ALEXIS</t>
  </si>
  <si>
    <t>OSEGUERA CHACON ROGELIO</t>
  </si>
  <si>
    <t>VALENCIA BARAJAS J BARTOLO</t>
  </si>
  <si>
    <t>INSTRUCTORA DE AEROBICS</t>
  </si>
  <si>
    <t>ENCARGADO DE VALVULA LA MISERIA</t>
  </si>
  <si>
    <t>ENCARGADO DE VIVERO</t>
  </si>
  <si>
    <t>CONTRERAS CASTILLO JULISSA</t>
  </si>
  <si>
    <t>SECRETARIA DE AGUA POTABLE</t>
  </si>
  <si>
    <t>COORDINACION DE MOVILIDAD Y TRANSPORTE</t>
  </si>
  <si>
    <t>AREA DE ADSCRIPCION</t>
  </si>
  <si>
    <t>MORFIN LARIOS JOSE DE JESUS</t>
  </si>
  <si>
    <t>RAMIREZ GONZALEZ YAZMIN ISAMAK</t>
  </si>
  <si>
    <t xml:space="preserve">VAZQUEZ FLORES VERONICA </t>
  </si>
  <si>
    <t>CARDENAS BARON ANAHI CITLALI</t>
  </si>
  <si>
    <t>COORDINACION GENERAL DE ADMINISTRACION Y OFICIALIA MAYOR</t>
  </si>
  <si>
    <t>JUBILADOS</t>
  </si>
  <si>
    <t>DIETAS</t>
  </si>
  <si>
    <t>GENERAL</t>
  </si>
  <si>
    <t>COORDINACION DE SEGURIDAD PUBLICA PREVENTIVA MUNICIPAL</t>
  </si>
  <si>
    <t>GOMEZ BALDOVINOS JUAN ANTONIO</t>
  </si>
  <si>
    <t>COORDINACION DE SERVICIOS PUBLICOS MUNICIPALES Y CONSTRUCCION DE COMUNIDAD</t>
  </si>
  <si>
    <t>AUXILIAR DE ECOLOGIA</t>
  </si>
  <si>
    <t>AYUDANTE DE SERVICIOS GENERALES</t>
  </si>
  <si>
    <t>AYUDANTE DE PARQUES Y JARDINES</t>
  </si>
  <si>
    <t>AYUDANTE DE OBRAS PUBLICAS</t>
  </si>
  <si>
    <t>AUXILIAR DE OBRAS PUBLICAS</t>
  </si>
  <si>
    <t>AUXILIAR ADMINISTRATIVO (A) PLANEACION Y PARTICIPACION CIUDADANA</t>
  </si>
  <si>
    <t>AUXILIAR ADMINISTRATIVO DE CEMENTERIO</t>
  </si>
  <si>
    <t>AUXILIAR DE CEMENTERIO</t>
  </si>
  <si>
    <t>AUXILIAR (B) DE SERVICIOS GENERALES</t>
  </si>
  <si>
    <t>AUXILIAR ( C ) DE SERVICIOS GENERALES</t>
  </si>
  <si>
    <t>VELADOR DEL RASTRO</t>
  </si>
  <si>
    <t>VILLA GALLEGOS ANTONIO</t>
  </si>
  <si>
    <t>LICEA GARCIA LUIS MANUEL</t>
  </si>
  <si>
    <t>SOTO HERNANDEZ JESUS EMMANUEL</t>
  </si>
  <si>
    <t>ROJO LARIOS ALFREDO</t>
  </si>
  <si>
    <t>COORDINACION DE DESARROLLO ECONOMICO Y COMBATE A LA DESIGUALDAD</t>
  </si>
  <si>
    <t>TORRES SANCHEZ BENJAMIN</t>
  </si>
  <si>
    <t>AUXILIAR ASISTENCIA SOCIAL</t>
  </si>
  <si>
    <t>RUIZ VALDOVINOS LUIS FERNANDO</t>
  </si>
  <si>
    <t>VINCULADOR DE PROGRAMAS MUNICIPALES</t>
  </si>
  <si>
    <t>SOTO MENDOZA  SOTERO RAMON</t>
  </si>
  <si>
    <t>OFICIAL DE PROTECCION CIVIL</t>
  </si>
  <si>
    <t>AUXILIAR ADMINISTRATIVO DE SERVICIOS MEDICOS</t>
  </si>
  <si>
    <t>GUTIERREZ GALVEZ MARIA DEL CARMEN</t>
  </si>
  <si>
    <t>MARTINEZ TORRES MAYRA ANAHY</t>
  </si>
  <si>
    <t xml:space="preserve"> COORDINACION DE HACIENDA PUBLICA Y CATASTRO MUNICIPAL</t>
  </si>
  <si>
    <t>COORDINACION GENERAL DE VIALIDAD</t>
  </si>
  <si>
    <t xml:space="preserve">CHAVEZ CONTRERAS FELIPE DE JESUS </t>
  </si>
  <si>
    <t>AUXILIAR DE PROVEEDURIA</t>
  </si>
  <si>
    <t>LARIOS CEBALLOS FATIMA GUADALUPE</t>
  </si>
  <si>
    <t>AUXILIAR ADMINISTRATIVO DE RECURSOS HUMANOS</t>
  </si>
  <si>
    <t>INTENDENTE DELEGACION LA MISERIA</t>
  </si>
  <si>
    <t>BARAJAS RANGEL ZOILA ROSA</t>
  </si>
  <si>
    <t>ORTIZ MENDOZA ADAN</t>
  </si>
  <si>
    <t>PIMENTEL BECERRA RODRIGO</t>
  </si>
  <si>
    <t>SOTO PANDURO JOB EMMANUEL</t>
  </si>
  <si>
    <t>TOTAL NOMINA DIETAS</t>
  </si>
  <si>
    <t>TOTAL NOMINA GENERAL</t>
  </si>
  <si>
    <t>TOTAL NOMINA JUBILADOS</t>
  </si>
  <si>
    <t>TOTAL NOMINA DIETAS, GENERAL Y JUBILADOS</t>
  </si>
  <si>
    <t>TOTAL NOMINA COORDINACION DE SEGURIDAD PUBLICA PREVENTIVA MUNICIPAL</t>
  </si>
  <si>
    <t xml:space="preserve">INTENDENTE </t>
  </si>
  <si>
    <t>MARTINEZ UREÑA ILEN NALLELY</t>
  </si>
  <si>
    <t>SECRETARIA DE DEPORTES</t>
  </si>
  <si>
    <t>MOLINA GARCIA LUZ ELENA</t>
  </si>
  <si>
    <t>CHAVEZ HERNANDEZ CRUZ LORENA</t>
  </si>
  <si>
    <t>MORFIN LOPEZ ADAN</t>
  </si>
  <si>
    <t>GOMEZ ARIAS CARLOS</t>
  </si>
  <si>
    <t>MORFIN VALDOVINOS MARIO</t>
  </si>
  <si>
    <t>BEATRIZ ARAIZA DIEGO ARMANDO</t>
  </si>
  <si>
    <t>ARIAS PANDURO RICARDO IMANOL</t>
  </si>
  <si>
    <t xml:space="preserve">AUXILIAR DE VIVERO </t>
  </si>
  <si>
    <t>FLORES ORTIZ JOSE CARLOS</t>
  </si>
  <si>
    <t>COORDINACION DE EDUCACION Y DESARROLLO INTEGRAL</t>
  </si>
  <si>
    <t>VALENCIA MAGAÑA HECTOR MANUEL</t>
  </si>
  <si>
    <t>GALVAN TORRES JUAN MANUEL</t>
  </si>
  <si>
    <t>LARIOS GARCIA MARTIN  (Licencia)</t>
  </si>
  <si>
    <t>BARON MENDOZA GRACIELA IRMA</t>
  </si>
  <si>
    <t>PANTOJA AGUILAR MARIA DEL PILAR (Licencia)</t>
  </si>
  <si>
    <t xml:space="preserve">JIMENEZ VARGAS ELIZABETH </t>
  </si>
  <si>
    <t>CUBRE VACACIONES</t>
  </si>
  <si>
    <t>BERNABE JIMENEZ GUILLERMO</t>
  </si>
  <si>
    <t>DIAZ HERNANDEZ ANA LIZETH</t>
  </si>
  <si>
    <t>ORONA RODRIGUEZ JOSE</t>
  </si>
  <si>
    <t>PINTOR</t>
  </si>
  <si>
    <t>ALVAREZ RIOS JOSE DE JESUS</t>
  </si>
  <si>
    <t>ALVAREZ RIOS MARTIN</t>
  </si>
  <si>
    <t>ARELLANO CASILLAS MONSERRATH GUADALUPE</t>
  </si>
  <si>
    <t>VALDOVINOS GONZALEZ MARIA ESTHER</t>
  </si>
  <si>
    <t>CABO DE BRIGADA CONTRA INCENDIOS</t>
  </si>
  <si>
    <t>HERNANDEZ MEDINA NOEL ALBERTO</t>
  </si>
  <si>
    <t>OCHOA GARCIA ANA NAYELI</t>
  </si>
  <si>
    <r>
      <t>CONTRERAS CRUZ JUAN JO</t>
    </r>
    <r>
      <rPr>
        <sz val="11"/>
        <color theme="1"/>
        <rFont val="Arial"/>
        <family val="2"/>
      </rPr>
      <t xml:space="preserve">SE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</si>
</sst>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5" formatCode="&quot;$&quot;#,##0.00"/>
    <numFmt numFmtId="166" formatCode="_-[$$-80A]* #,##0.00_-;\-[$$-80A]* #,##0.00_-;_-[$$-80A]* &quot;-&quot;??_-;_-@_-"/>
  </numFmts>
  <fonts count="2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Calibri"/>
      <family val="2"/>
      <scheme val="minor"/>
    </font>
    <font>
      <sz val="18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 tint="4.9989318521683403E-2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36"/>
      <color theme="1"/>
      <name val="Arial"/>
      <family val="2"/>
    </font>
    <font>
      <sz val="10"/>
      <color theme="1"/>
      <name val="Arial"/>
      <family val="2"/>
    </font>
    <font>
      <b/>
      <sz val="16"/>
      <color theme="1" tint="4.9989318521683403E-2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i/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0"/>
      <name val="Arial"/>
      <family val="2"/>
    </font>
    <font>
      <b/>
      <sz val="20"/>
      <color theme="1"/>
      <name val="Calibri"/>
      <family val="2"/>
      <scheme val="minor"/>
    </font>
    <font>
      <b/>
      <sz val="4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275">
    <xf numFmtId="0" fontId="0" fillId="0" borderId="0" xfId="0"/>
    <xf numFmtId="44" fontId="0" fillId="0" borderId="0" xfId="0" applyNumberFormat="1"/>
    <xf numFmtId="0" fontId="5" fillId="3" borderId="11" xfId="0" applyFont="1" applyFill="1" applyBorder="1" applyAlignment="1">
      <alignment horizontal="center" vertical="center" wrapText="1"/>
    </xf>
    <xf numFmtId="0" fontId="7" fillId="0" borderId="0" xfId="0" applyFont="1"/>
    <xf numFmtId="44" fontId="7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 wrapText="1"/>
    </xf>
    <xf numFmtId="0" fontId="10" fillId="0" borderId="0" xfId="0" applyFont="1"/>
    <xf numFmtId="1" fontId="9" fillId="0" borderId="0" xfId="0" applyNumberFormat="1" applyFont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5" fillId="4" borderId="11" xfId="0" applyNumberFormat="1" applyFont="1" applyFill="1" applyBorder="1" applyAlignment="1">
      <alignment horizontal="center" vertical="center" wrapText="1"/>
    </xf>
    <xf numFmtId="1" fontId="7" fillId="0" borderId="0" xfId="0" applyNumberFormat="1" applyFont="1"/>
    <xf numFmtId="2" fontId="9" fillId="0" borderId="0" xfId="0" applyNumberFormat="1" applyFont="1" applyAlignment="1">
      <alignment horizontal="center" vertical="center"/>
    </xf>
    <xf numFmtId="44" fontId="5" fillId="4" borderId="11" xfId="0" applyNumberFormat="1" applyFont="1" applyFill="1" applyBorder="1" applyAlignment="1">
      <alignment horizontal="center" vertical="center" wrapText="1"/>
    </xf>
    <xf numFmtId="44" fontId="5" fillId="4" borderId="10" xfId="0" applyNumberFormat="1" applyFont="1" applyFill="1" applyBorder="1" applyAlignment="1">
      <alignment horizontal="center" vertical="center" wrapText="1"/>
    </xf>
    <xf numFmtId="44" fontId="9" fillId="0" borderId="0" xfId="1" applyFont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44" fontId="4" fillId="0" borderId="4" xfId="1" applyNumberFormat="1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center" vertical="center" wrapText="1"/>
    </xf>
    <xf numFmtId="44" fontId="4" fillId="0" borderId="4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4" fontId="4" fillId="0" borderId="1" xfId="1" applyNumberFormat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44" fontId="4" fillId="0" borderId="0" xfId="0" applyNumberFormat="1" applyFont="1" applyBorder="1" applyAlignment="1">
      <alignment horizontal="center"/>
    </xf>
    <xf numFmtId="1" fontId="5" fillId="4" borderId="2" xfId="0" applyNumberFormat="1" applyFont="1" applyFill="1" applyBorder="1" applyAlignment="1">
      <alignment horizontal="center" vertical="center" wrapText="1"/>
    </xf>
    <xf numFmtId="44" fontId="5" fillId="4" borderId="2" xfId="0" applyNumberFormat="1" applyFont="1" applyFill="1" applyBorder="1" applyAlignment="1">
      <alignment horizontal="center" vertical="center" wrapText="1"/>
    </xf>
    <xf numFmtId="166" fontId="5" fillId="0" borderId="2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/>
    </xf>
    <xf numFmtId="166" fontId="4" fillId="0" borderId="0" xfId="1" applyNumberFormat="1" applyFont="1" applyBorder="1" applyAlignment="1">
      <alignment horizontal="center"/>
    </xf>
    <xf numFmtId="166" fontId="4" fillId="0" borderId="1" xfId="1" applyNumberFormat="1" applyFont="1" applyBorder="1" applyAlignment="1">
      <alignment horizontal="center"/>
    </xf>
    <xf numFmtId="2" fontId="5" fillId="4" borderId="10" xfId="0" applyNumberFormat="1" applyFont="1" applyFill="1" applyBorder="1" applyAlignment="1">
      <alignment horizontal="center" vertical="center" wrapText="1"/>
    </xf>
    <xf numFmtId="2" fontId="5" fillId="4" borderId="11" xfId="0" applyNumberFormat="1" applyFont="1" applyFill="1" applyBorder="1" applyAlignment="1">
      <alignment horizontal="center" vertical="center" wrapText="1"/>
    </xf>
    <xf numFmtId="2" fontId="5" fillId="4" borderId="12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5" fillId="4" borderId="24" xfId="0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2" fontId="5" fillId="4" borderId="25" xfId="0" applyNumberFormat="1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 wrapText="1"/>
    </xf>
    <xf numFmtId="2" fontId="4" fillId="0" borderId="1" xfId="3" applyNumberFormat="1" applyFont="1" applyBorder="1" applyAlignment="1">
      <alignment horizontal="center" vertical="center"/>
    </xf>
    <xf numFmtId="2" fontId="7" fillId="0" borderId="0" xfId="0" applyNumberFormat="1" applyFont="1"/>
    <xf numFmtId="2" fontId="0" fillId="0" borderId="0" xfId="0" applyNumberFormat="1"/>
    <xf numFmtId="166" fontId="5" fillId="4" borderId="11" xfId="0" applyNumberFormat="1" applyFont="1" applyFill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center" vertical="center" wrapText="1"/>
    </xf>
    <xf numFmtId="166" fontId="5" fillId="4" borderId="2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166" fontId="4" fillId="0" borderId="0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 vertical="center" wrapText="1"/>
    </xf>
    <xf numFmtId="166" fontId="7" fillId="0" borderId="0" xfId="0" applyNumberFormat="1" applyFont="1"/>
    <xf numFmtId="166" fontId="0" fillId="0" borderId="0" xfId="0" applyNumberFormat="1"/>
    <xf numFmtId="166" fontId="2" fillId="0" borderId="0" xfId="0" applyNumberFormat="1" applyFont="1"/>
    <xf numFmtId="166" fontId="7" fillId="0" borderId="0" xfId="1" applyNumberFormat="1" applyFont="1" applyAlignment="1">
      <alignment horizontal="center"/>
    </xf>
    <xf numFmtId="166" fontId="0" fillId="0" borderId="0" xfId="1" applyNumberFormat="1" applyFont="1" applyAlignment="1">
      <alignment horizontal="center"/>
    </xf>
    <xf numFmtId="166" fontId="4" fillId="0" borderId="4" xfId="1" applyNumberFormat="1" applyFont="1" applyBorder="1" applyAlignment="1">
      <alignment horizontal="center"/>
    </xf>
    <xf numFmtId="166" fontId="5" fillId="0" borderId="0" xfId="1" applyNumberFormat="1" applyFont="1" applyBorder="1" applyAlignment="1">
      <alignment horizont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textRotation="90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/>
    <xf numFmtId="0" fontId="4" fillId="0" borderId="1" xfId="0" applyFont="1" applyBorder="1" applyAlignment="1">
      <alignment horizontal="center" vertical="center" wrapText="1"/>
    </xf>
    <xf numFmtId="2" fontId="9" fillId="0" borderId="0" xfId="1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6" fontId="9" fillId="0" borderId="0" xfId="1" applyNumberFormat="1" applyFont="1" applyAlignment="1">
      <alignment horizontal="center" vertical="center"/>
    </xf>
    <xf numFmtId="44" fontId="5" fillId="4" borderId="12" xfId="1" applyFont="1" applyFill="1" applyBorder="1" applyAlignment="1">
      <alignment horizontal="center" vertical="center" wrapText="1"/>
    </xf>
    <xf numFmtId="44" fontId="4" fillId="0" borderId="4" xfId="1" applyFont="1" applyBorder="1" applyAlignment="1">
      <alignment horizontal="center" vertical="center"/>
    </xf>
    <xf numFmtId="44" fontId="5" fillId="4" borderId="25" xfId="1" applyFont="1" applyFill="1" applyBorder="1" applyAlignment="1">
      <alignment horizontal="center" vertical="center" wrapText="1"/>
    </xf>
    <xf numFmtId="44" fontId="4" fillId="0" borderId="0" xfId="1" applyFont="1" applyBorder="1" applyAlignment="1">
      <alignment horizontal="center"/>
    </xf>
    <xf numFmtId="44" fontId="5" fillId="0" borderId="0" xfId="1" applyFont="1" applyBorder="1" applyAlignment="1">
      <alignment horizontal="center" vertical="center" wrapText="1"/>
    </xf>
    <xf numFmtId="44" fontId="7" fillId="0" borderId="0" xfId="1" applyFont="1"/>
    <xf numFmtId="44" fontId="0" fillId="0" borderId="0" xfId="1" applyFont="1"/>
    <xf numFmtId="0" fontId="12" fillId="0" borderId="1" xfId="0" applyFont="1" applyFill="1" applyBorder="1" applyAlignment="1">
      <alignment horizontal="center" vertical="center" wrapText="1"/>
    </xf>
    <xf numFmtId="166" fontId="11" fillId="0" borderId="1" xfId="0" applyNumberFormat="1" applyFont="1" applyBorder="1"/>
    <xf numFmtId="166" fontId="5" fillId="3" borderId="18" xfId="1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4" fontId="5" fillId="4" borderId="23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66" fontId="5" fillId="4" borderId="3" xfId="0" applyNumberFormat="1" applyFont="1" applyFill="1" applyBorder="1" applyAlignment="1">
      <alignment horizontal="center" vertical="center" wrapText="1"/>
    </xf>
    <xf numFmtId="44" fontId="5" fillId="4" borderId="3" xfId="0" applyNumberFormat="1" applyFont="1" applyFill="1" applyBorder="1" applyAlignment="1">
      <alignment horizontal="center" vertical="center" wrapText="1"/>
    </xf>
    <xf numFmtId="44" fontId="5" fillId="4" borderId="31" xfId="1" applyFont="1" applyFill="1" applyBorder="1" applyAlignment="1">
      <alignment horizontal="center" vertical="center" wrapText="1"/>
    </xf>
    <xf numFmtId="2" fontId="5" fillId="4" borderId="23" xfId="0" applyNumberFormat="1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2" fontId="5" fillId="4" borderId="31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4" fillId="0" borderId="4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/>
    <xf numFmtId="2" fontId="0" fillId="0" borderId="0" xfId="0" applyNumberFormat="1" applyFill="1"/>
    <xf numFmtId="2" fontId="5" fillId="6" borderId="11" xfId="0" applyNumberFormat="1" applyFont="1" applyFill="1" applyBorder="1" applyAlignment="1">
      <alignment horizontal="center" vertical="center" wrapText="1"/>
    </xf>
    <xf numFmtId="2" fontId="5" fillId="6" borderId="2" xfId="0" applyNumberFormat="1" applyFont="1" applyFill="1" applyBorder="1" applyAlignment="1">
      <alignment horizontal="center" vertical="center" wrapText="1"/>
    </xf>
    <xf numFmtId="2" fontId="5" fillId="6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6" fontId="5" fillId="4" borderId="18" xfId="0" applyNumberFormat="1" applyFont="1" applyFill="1" applyBorder="1" applyAlignment="1">
      <alignment horizontal="center" vertical="center" wrapText="1"/>
    </xf>
    <xf numFmtId="166" fontId="5" fillId="0" borderId="20" xfId="0" applyNumberFormat="1" applyFont="1" applyBorder="1" applyAlignment="1">
      <alignment horizontal="center" vertical="center" wrapText="1"/>
    </xf>
    <xf numFmtId="44" fontId="5" fillId="4" borderId="16" xfId="0" applyNumberFormat="1" applyFont="1" applyFill="1" applyBorder="1" applyAlignment="1">
      <alignment horizontal="center" vertical="center" wrapText="1"/>
    </xf>
    <xf numFmtId="44" fontId="4" fillId="0" borderId="3" xfId="0" applyNumberFormat="1" applyFont="1" applyBorder="1" applyAlignment="1">
      <alignment horizontal="center" vertical="center"/>
    </xf>
    <xf numFmtId="44" fontId="5" fillId="4" borderId="29" xfId="0" applyNumberFormat="1" applyFont="1" applyFill="1" applyBorder="1" applyAlignment="1">
      <alignment horizontal="center" vertical="center" wrapText="1"/>
    </xf>
    <xf numFmtId="44" fontId="5" fillId="4" borderId="28" xfId="0" applyNumberFormat="1" applyFont="1" applyFill="1" applyBorder="1" applyAlignment="1">
      <alignment horizontal="center" vertical="center" wrapText="1"/>
    </xf>
    <xf numFmtId="2" fontId="5" fillId="4" borderId="16" xfId="0" applyNumberFormat="1" applyFont="1" applyFill="1" applyBorder="1" applyAlignment="1">
      <alignment horizontal="center" vertical="center" wrapText="1"/>
    </xf>
    <xf numFmtId="2" fontId="5" fillId="4" borderId="29" xfId="0" applyNumberFormat="1" applyFont="1" applyFill="1" applyBorder="1" applyAlignment="1">
      <alignment horizontal="center" vertical="center" wrapText="1"/>
    </xf>
    <xf numFmtId="2" fontId="5" fillId="4" borderId="2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6" fontId="5" fillId="3" borderId="13" xfId="1" applyNumberFormat="1" applyFont="1" applyFill="1" applyBorder="1" applyAlignment="1">
      <alignment horizontal="center" vertical="center" wrapText="1"/>
    </xf>
    <xf numFmtId="166" fontId="5" fillId="3" borderId="22" xfId="1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17" xfId="0" applyFont="1" applyFill="1" applyBorder="1" applyAlignment="1"/>
    <xf numFmtId="0" fontId="4" fillId="3" borderId="8" xfId="0" applyFont="1" applyFill="1" applyBorder="1" applyAlignment="1"/>
    <xf numFmtId="44" fontId="5" fillId="4" borderId="1" xfId="0" applyNumberFormat="1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vertical="center" wrapText="1"/>
    </xf>
    <xf numFmtId="0" fontId="18" fillId="7" borderId="3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5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4" fontId="5" fillId="4" borderId="24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19" fillId="3" borderId="23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166" fontId="19" fillId="4" borderId="24" xfId="3" applyNumberFormat="1" applyFont="1" applyFill="1" applyBorder="1" applyAlignment="1">
      <alignment horizontal="center" vertical="center" wrapText="1"/>
    </xf>
    <xf numFmtId="1" fontId="19" fillId="4" borderId="1" xfId="0" applyNumberFormat="1" applyFont="1" applyFill="1" applyBorder="1" applyAlignment="1">
      <alignment horizontal="center" vertical="center" wrapText="1"/>
    </xf>
    <xf numFmtId="44" fontId="19" fillId="4" borderId="1" xfId="1" applyFont="1" applyFill="1" applyBorder="1" applyAlignment="1">
      <alignment horizontal="center" vertical="center" wrapText="1"/>
    </xf>
    <xf numFmtId="2" fontId="19" fillId="4" borderId="1" xfId="1" applyNumberFormat="1" applyFont="1" applyFill="1" applyBorder="1" applyAlignment="1">
      <alignment horizontal="center" vertical="center" wrapText="1"/>
    </xf>
    <xf numFmtId="166" fontId="19" fillId="4" borderId="1" xfId="1" applyNumberFormat="1" applyFont="1" applyFill="1" applyBorder="1" applyAlignment="1">
      <alignment horizontal="center" vertical="center" wrapText="1"/>
    </xf>
    <xf numFmtId="2" fontId="19" fillId="4" borderId="1" xfId="0" applyNumberFormat="1" applyFont="1" applyFill="1" applyBorder="1" applyAlignment="1">
      <alignment horizontal="center" vertical="center" wrapText="1"/>
    </xf>
    <xf numFmtId="166" fontId="19" fillId="3" borderId="1" xfId="1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66" fontId="20" fillId="0" borderId="1" xfId="1" applyNumberFormat="1" applyFont="1" applyFill="1" applyBorder="1" applyAlignment="1">
      <alignment horizontal="center" vertical="center"/>
    </xf>
    <xf numFmtId="1" fontId="20" fillId="0" borderId="1" xfId="1" applyNumberFormat="1" applyFont="1" applyFill="1" applyBorder="1" applyAlignment="1">
      <alignment horizontal="center" vertical="center"/>
    </xf>
    <xf numFmtId="44" fontId="20" fillId="0" borderId="1" xfId="1" applyFont="1" applyFill="1" applyBorder="1" applyAlignment="1">
      <alignment horizontal="center" vertical="center"/>
    </xf>
    <xf numFmtId="2" fontId="20" fillId="0" borderId="1" xfId="1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/>
    <xf numFmtId="166" fontId="20" fillId="0" borderId="1" xfId="3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165" fontId="24" fillId="0" borderId="4" xfId="0" applyNumberFormat="1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166" fontId="20" fillId="0" borderId="4" xfId="3" applyNumberFormat="1" applyFont="1" applyFill="1" applyBorder="1" applyAlignment="1">
      <alignment horizontal="center" vertical="center"/>
    </xf>
    <xf numFmtId="1" fontId="20" fillId="0" borderId="4" xfId="1" applyNumberFormat="1" applyFont="1" applyFill="1" applyBorder="1" applyAlignment="1">
      <alignment horizontal="center" vertical="center"/>
    </xf>
    <xf numFmtId="44" fontId="20" fillId="0" borderId="4" xfId="1" applyFont="1" applyFill="1" applyBorder="1" applyAlignment="1">
      <alignment horizontal="center" vertical="center"/>
    </xf>
    <xf numFmtId="2" fontId="20" fillId="0" borderId="4" xfId="1" applyNumberFormat="1" applyFont="1" applyFill="1" applyBorder="1" applyAlignment="1">
      <alignment horizontal="center" vertical="center"/>
    </xf>
    <xf numFmtId="166" fontId="20" fillId="0" borderId="4" xfId="1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/>
    <xf numFmtId="0" fontId="5" fillId="0" borderId="1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/>
    </xf>
    <xf numFmtId="0" fontId="7" fillId="0" borderId="0" xfId="0" applyFont="1" applyFill="1"/>
    <xf numFmtId="0" fontId="4" fillId="3" borderId="3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20" fillId="3" borderId="17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textRotation="90" wrapText="1"/>
    </xf>
    <xf numFmtId="0" fontId="18" fillId="7" borderId="2" xfId="0" applyFont="1" applyFill="1" applyBorder="1" applyAlignment="1">
      <alignment horizontal="center" vertical="center" textRotation="90" wrapText="1"/>
    </xf>
    <xf numFmtId="0" fontId="18" fillId="7" borderId="3" xfId="0" applyFont="1" applyFill="1" applyBorder="1" applyAlignment="1">
      <alignment horizontal="center" vertical="center" textRotation="90" wrapText="1"/>
    </xf>
    <xf numFmtId="0" fontId="18" fillId="7" borderId="4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1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2" fontId="5" fillId="4" borderId="35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9" xfId="0" applyNumberFormat="1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18" fillId="7" borderId="26" xfId="0" applyFont="1" applyFill="1" applyBorder="1" applyAlignment="1">
      <alignment horizontal="center" vertical="center" textRotation="90" wrapText="1"/>
    </xf>
    <xf numFmtId="0" fontId="18" fillId="7" borderId="23" xfId="0" applyFont="1" applyFill="1" applyBorder="1" applyAlignment="1">
      <alignment horizontal="center" vertical="center" textRotation="90" wrapText="1"/>
    </xf>
    <xf numFmtId="0" fontId="18" fillId="7" borderId="36" xfId="0" applyFont="1" applyFill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 textRotation="90" wrapText="1"/>
    </xf>
    <xf numFmtId="2" fontId="5" fillId="4" borderId="36" xfId="0" applyNumberFormat="1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2" fontId="5" fillId="4" borderId="30" xfId="0" applyNumberFormat="1" applyFont="1" applyFill="1" applyBorder="1" applyAlignment="1">
      <alignment horizontal="center" vertical="center" wrapText="1"/>
    </xf>
    <xf numFmtId="2" fontId="5" fillId="4" borderId="38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5" fillId="4" borderId="3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3" fillId="7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166" fontId="19" fillId="4" borderId="6" xfId="0" applyNumberFormat="1" applyFont="1" applyFill="1" applyBorder="1" applyAlignment="1">
      <alignment horizontal="center" vertical="center" wrapText="1"/>
    </xf>
    <xf numFmtId="166" fontId="19" fillId="4" borderId="7" xfId="0" applyNumberFormat="1" applyFont="1" applyFill="1" applyBorder="1" applyAlignment="1">
      <alignment horizontal="center" vertical="center" wrapText="1"/>
    </xf>
    <xf numFmtId="166" fontId="19" fillId="4" borderId="8" xfId="0" applyNumberFormat="1" applyFont="1" applyFill="1" applyBorder="1" applyAlignment="1">
      <alignment horizontal="center" vertical="center" wrapText="1"/>
    </xf>
    <xf numFmtId="166" fontId="19" fillId="4" borderId="19" xfId="0" applyNumberFormat="1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center" vertical="center" textRotation="90"/>
    </xf>
    <xf numFmtId="0" fontId="21" fillId="7" borderId="3" xfId="0" applyFont="1" applyFill="1" applyBorder="1" applyAlignment="1">
      <alignment horizontal="center" vertical="center" textRotation="90"/>
    </xf>
    <xf numFmtId="0" fontId="21" fillId="7" borderId="4" xfId="0" applyFont="1" applyFill="1" applyBorder="1" applyAlignment="1">
      <alignment horizontal="center" vertical="center" textRotation="90"/>
    </xf>
    <xf numFmtId="0" fontId="19" fillId="6" borderId="2" xfId="0" applyFont="1" applyFill="1" applyBorder="1" applyAlignment="1">
      <alignment horizontal="center" vertical="center" textRotation="90" wrapText="1"/>
    </xf>
    <xf numFmtId="0" fontId="19" fillId="6" borderId="3" xfId="0" applyFont="1" applyFill="1" applyBorder="1" applyAlignment="1">
      <alignment horizontal="center" vertical="center" textRotation="90" wrapText="1"/>
    </xf>
    <xf numFmtId="0" fontId="19" fillId="6" borderId="4" xfId="0" applyFont="1" applyFill="1" applyBorder="1" applyAlignment="1">
      <alignment horizontal="center" vertical="center" textRotation="90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9" fillId="0" borderId="0" xfId="0" applyFont="1" applyFill="1"/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5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Medium7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CHIVO%20PAGO%20PRESIDENCIA\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85"/>
  <sheetViews>
    <sheetView tabSelected="1" showWhiteSpace="0" view="pageLayout" topLeftCell="A310" zoomScale="40" zoomScaleNormal="20" zoomScalePageLayoutView="40" workbookViewId="0">
      <selection activeCell="A278" sqref="A278:XFD286"/>
    </sheetView>
  </sheetViews>
  <sheetFormatPr baseColWidth="10" defaultRowHeight="15.75" x14ac:dyDescent="0.25"/>
  <cols>
    <col min="1" max="1" width="21.375" style="83" customWidth="1"/>
    <col min="2" max="2" width="23.75" customWidth="1"/>
    <col min="3" max="3" width="28.125" style="107" customWidth="1"/>
    <col min="4" max="4" width="14.375" style="1" customWidth="1"/>
    <col min="5" max="5" width="9.5" style="10" customWidth="1"/>
    <col min="6" max="6" width="19.5" style="72" customWidth="1"/>
    <col min="7" max="7" width="14.625" style="1" customWidth="1"/>
    <col min="8" max="8" width="16" style="1" hidden="1" customWidth="1"/>
    <col min="9" max="9" width="20.5" style="94" customWidth="1"/>
    <col min="10" max="10" width="17.875" style="63" customWidth="1"/>
    <col min="11" max="11" width="15.125" style="114" customWidth="1"/>
    <col min="12" max="12" width="18" style="63" customWidth="1"/>
    <col min="13" max="13" width="17.25" style="63" hidden="1" customWidth="1"/>
    <col min="14" max="14" width="17.625" style="63" customWidth="1"/>
    <col min="15" max="15" width="20.75" style="75" bestFit="1" customWidth="1"/>
  </cols>
  <sheetData>
    <row r="1" spans="1:15" s="39" customFormat="1" ht="37.5" customHeight="1" thickBot="1" x14ac:dyDescent="0.25">
      <c r="A1" s="218" t="s">
        <v>574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15" s="39" customFormat="1" ht="37.5" customHeight="1" x14ac:dyDescent="0.2">
      <c r="A2" s="133"/>
      <c r="B2" s="132"/>
      <c r="C2" s="187"/>
      <c r="D2" s="220" t="s">
        <v>41</v>
      </c>
      <c r="E2" s="221"/>
      <c r="F2" s="221"/>
      <c r="G2" s="221"/>
      <c r="H2" s="221"/>
      <c r="I2" s="222"/>
      <c r="J2" s="215" t="s">
        <v>46</v>
      </c>
      <c r="K2" s="216"/>
      <c r="L2" s="216"/>
      <c r="M2" s="216"/>
      <c r="N2" s="217"/>
      <c r="O2" s="198"/>
    </row>
    <row r="3" spans="1:15" s="39" customFormat="1" ht="37.5" customHeight="1" thickBot="1" x14ac:dyDescent="0.25">
      <c r="A3" s="78" t="s">
        <v>60</v>
      </c>
      <c r="B3" s="2" t="s">
        <v>1</v>
      </c>
      <c r="C3" s="188" t="s">
        <v>2</v>
      </c>
      <c r="D3" s="15" t="s">
        <v>3</v>
      </c>
      <c r="E3" s="11" t="s">
        <v>50</v>
      </c>
      <c r="F3" s="64" t="s">
        <v>44</v>
      </c>
      <c r="G3" s="14" t="s">
        <v>45</v>
      </c>
      <c r="H3" s="121" t="s">
        <v>411</v>
      </c>
      <c r="I3" s="88" t="s">
        <v>47</v>
      </c>
      <c r="J3" s="48" t="s">
        <v>42</v>
      </c>
      <c r="K3" s="115" t="s">
        <v>43</v>
      </c>
      <c r="L3" s="49" t="s">
        <v>51</v>
      </c>
      <c r="M3" s="125" t="s">
        <v>412</v>
      </c>
      <c r="N3" s="50" t="s">
        <v>48</v>
      </c>
      <c r="O3" s="97" t="s">
        <v>49</v>
      </c>
    </row>
    <row r="4" spans="1:15" s="39" customFormat="1" ht="37.5" customHeight="1" x14ac:dyDescent="0.2">
      <c r="A4" s="226" t="s">
        <v>447</v>
      </c>
      <c r="B4" s="140" t="s">
        <v>4</v>
      </c>
      <c r="C4" s="17" t="s">
        <v>149</v>
      </c>
      <c r="D4" s="18">
        <v>718.17</v>
      </c>
      <c r="E4" s="19">
        <v>15</v>
      </c>
      <c r="F4" s="65">
        <f>+D4*E4</f>
        <v>10772.55</v>
      </c>
      <c r="G4" s="20"/>
      <c r="H4" s="20"/>
      <c r="I4" s="89">
        <f>+F4+G4+H4</f>
        <v>10772.55</v>
      </c>
      <c r="J4" s="51">
        <v>1590.01</v>
      </c>
      <c r="K4" s="108"/>
      <c r="L4" s="51"/>
      <c r="M4" s="51"/>
      <c r="N4" s="51">
        <f>+J4+K4+L4+M4</f>
        <v>1590.01</v>
      </c>
      <c r="O4" s="76">
        <f>+I4-N4</f>
        <v>9182.5399999999991</v>
      </c>
    </row>
    <row r="5" spans="1:15" s="39" customFormat="1" ht="37.5" customHeight="1" x14ac:dyDescent="0.2">
      <c r="A5" s="227"/>
      <c r="B5" s="141" t="s">
        <v>4</v>
      </c>
      <c r="C5" s="21" t="s">
        <v>374</v>
      </c>
      <c r="D5" s="18">
        <v>718.17</v>
      </c>
      <c r="E5" s="19">
        <v>15</v>
      </c>
      <c r="F5" s="65">
        <f t="shared" ref="F5:F14" si="0">+D5*E5</f>
        <v>10772.55</v>
      </c>
      <c r="G5" s="23"/>
      <c r="H5" s="20"/>
      <c r="I5" s="89">
        <f t="shared" ref="I5:I14" si="1">+F5+G5+H5</f>
        <v>10772.55</v>
      </c>
      <c r="J5" s="51">
        <v>1590.01</v>
      </c>
      <c r="K5" s="58"/>
      <c r="L5" s="51"/>
      <c r="M5" s="51"/>
      <c r="N5" s="51">
        <f t="shared" ref="N5:N14" si="2">+J5+K5+L5+M5</f>
        <v>1590.01</v>
      </c>
      <c r="O5" s="76">
        <f t="shared" ref="O5:O14" si="3">+I5-N5</f>
        <v>9182.5399999999991</v>
      </c>
    </row>
    <row r="6" spans="1:15" s="39" customFormat="1" ht="37.5" customHeight="1" x14ac:dyDescent="0.2">
      <c r="A6" s="227"/>
      <c r="B6" s="141" t="s">
        <v>4</v>
      </c>
      <c r="C6" s="21" t="s">
        <v>150</v>
      </c>
      <c r="D6" s="18">
        <v>718.17</v>
      </c>
      <c r="E6" s="19">
        <v>15</v>
      </c>
      <c r="F6" s="65">
        <f t="shared" si="0"/>
        <v>10772.55</v>
      </c>
      <c r="G6" s="23"/>
      <c r="H6" s="20"/>
      <c r="I6" s="89">
        <f t="shared" si="1"/>
        <v>10772.55</v>
      </c>
      <c r="J6" s="51">
        <v>1590.01</v>
      </c>
      <c r="K6" s="58"/>
      <c r="L6" s="51"/>
      <c r="M6" s="51"/>
      <c r="N6" s="51">
        <f t="shared" si="2"/>
        <v>1590.01</v>
      </c>
      <c r="O6" s="76">
        <f t="shared" si="3"/>
        <v>9182.5399999999991</v>
      </c>
    </row>
    <row r="7" spans="1:15" s="39" customFormat="1" ht="37.5" customHeight="1" x14ac:dyDescent="0.2">
      <c r="A7" s="227"/>
      <c r="B7" s="141" t="s">
        <v>4</v>
      </c>
      <c r="C7" s="21" t="s">
        <v>634</v>
      </c>
      <c r="D7" s="18">
        <v>718.2</v>
      </c>
      <c r="E7" s="19">
        <v>15</v>
      </c>
      <c r="F7" s="65">
        <f t="shared" si="0"/>
        <v>10773</v>
      </c>
      <c r="G7" s="23"/>
      <c r="H7" s="20"/>
      <c r="I7" s="89">
        <f t="shared" si="1"/>
        <v>10773</v>
      </c>
      <c r="J7" s="51">
        <v>1590.01</v>
      </c>
      <c r="K7" s="58"/>
      <c r="L7" s="51"/>
      <c r="M7" s="51"/>
      <c r="N7" s="51">
        <f t="shared" si="2"/>
        <v>1590.01</v>
      </c>
      <c r="O7" s="76">
        <f t="shared" si="3"/>
        <v>9182.99</v>
      </c>
    </row>
    <row r="8" spans="1:15" s="39" customFormat="1" ht="37.5" customHeight="1" x14ac:dyDescent="0.2">
      <c r="A8" s="227"/>
      <c r="B8" s="141" t="s">
        <v>4</v>
      </c>
      <c r="C8" s="21" t="s">
        <v>151</v>
      </c>
      <c r="D8" s="18">
        <v>718.2</v>
      </c>
      <c r="E8" s="19">
        <v>15</v>
      </c>
      <c r="F8" s="65">
        <f t="shared" si="0"/>
        <v>10773</v>
      </c>
      <c r="G8" s="23"/>
      <c r="H8" s="20"/>
      <c r="I8" s="89">
        <f t="shared" si="1"/>
        <v>10773</v>
      </c>
      <c r="J8" s="51">
        <v>1590.01</v>
      </c>
      <c r="K8" s="58"/>
      <c r="L8" s="51"/>
      <c r="M8" s="51"/>
      <c r="N8" s="51">
        <f t="shared" si="2"/>
        <v>1590.01</v>
      </c>
      <c r="O8" s="76">
        <f t="shared" si="3"/>
        <v>9182.99</v>
      </c>
    </row>
    <row r="9" spans="1:15" s="39" customFormat="1" ht="37.5" customHeight="1" x14ac:dyDescent="0.2">
      <c r="A9" s="227"/>
      <c r="B9" s="141" t="s">
        <v>4</v>
      </c>
      <c r="C9" s="21" t="s">
        <v>152</v>
      </c>
      <c r="D9" s="18">
        <v>718.2</v>
      </c>
      <c r="E9" s="19">
        <v>15</v>
      </c>
      <c r="F9" s="65">
        <f t="shared" si="0"/>
        <v>10773</v>
      </c>
      <c r="G9" s="23"/>
      <c r="H9" s="20"/>
      <c r="I9" s="89">
        <f t="shared" si="1"/>
        <v>10773</v>
      </c>
      <c r="J9" s="51">
        <v>1590.01</v>
      </c>
      <c r="K9" s="58"/>
      <c r="L9" s="52"/>
      <c r="M9" s="51"/>
      <c r="N9" s="51">
        <f t="shared" si="2"/>
        <v>1590.01</v>
      </c>
      <c r="O9" s="76">
        <f t="shared" si="3"/>
        <v>9182.99</v>
      </c>
    </row>
    <row r="10" spans="1:15" s="39" customFormat="1" ht="37.5" customHeight="1" x14ac:dyDescent="0.2">
      <c r="A10" s="227"/>
      <c r="B10" s="141" t="s">
        <v>4</v>
      </c>
      <c r="C10" s="21" t="s">
        <v>153</v>
      </c>
      <c r="D10" s="18">
        <v>718.2</v>
      </c>
      <c r="E10" s="19">
        <v>15</v>
      </c>
      <c r="F10" s="65">
        <f t="shared" si="0"/>
        <v>10773</v>
      </c>
      <c r="G10" s="23"/>
      <c r="H10" s="20"/>
      <c r="I10" s="89">
        <f t="shared" si="1"/>
        <v>10773</v>
      </c>
      <c r="J10" s="51">
        <v>1590.01</v>
      </c>
      <c r="K10" s="58"/>
      <c r="L10" s="52"/>
      <c r="M10" s="51"/>
      <c r="N10" s="51">
        <f t="shared" si="2"/>
        <v>1590.01</v>
      </c>
      <c r="O10" s="76">
        <f t="shared" si="3"/>
        <v>9182.99</v>
      </c>
    </row>
    <row r="11" spans="1:15" s="39" customFormat="1" ht="37.5" customHeight="1" x14ac:dyDescent="0.2">
      <c r="A11" s="227"/>
      <c r="B11" s="141" t="s">
        <v>4</v>
      </c>
      <c r="C11" s="21" t="s">
        <v>154</v>
      </c>
      <c r="D11" s="18">
        <v>718.2</v>
      </c>
      <c r="E11" s="19">
        <v>15</v>
      </c>
      <c r="F11" s="65">
        <f t="shared" si="0"/>
        <v>10773</v>
      </c>
      <c r="G11" s="23"/>
      <c r="H11" s="20"/>
      <c r="I11" s="89">
        <f t="shared" si="1"/>
        <v>10773</v>
      </c>
      <c r="J11" s="51">
        <v>1590.01</v>
      </c>
      <c r="K11" s="58"/>
      <c r="L11" s="52"/>
      <c r="M11" s="51"/>
      <c r="N11" s="51">
        <f t="shared" si="2"/>
        <v>1590.01</v>
      </c>
      <c r="O11" s="76">
        <f t="shared" si="3"/>
        <v>9182.99</v>
      </c>
    </row>
    <row r="12" spans="1:15" s="39" customFormat="1" ht="37.5" customHeight="1" x14ac:dyDescent="0.2">
      <c r="A12" s="227"/>
      <c r="B12" s="179" t="s">
        <v>4</v>
      </c>
      <c r="C12" s="21" t="s">
        <v>637</v>
      </c>
      <c r="D12" s="18">
        <v>718.2</v>
      </c>
      <c r="E12" s="19"/>
      <c r="F12" s="65"/>
      <c r="G12" s="23"/>
      <c r="H12" s="20"/>
      <c r="I12" s="89"/>
      <c r="J12" s="51"/>
      <c r="K12" s="58"/>
      <c r="L12" s="52"/>
      <c r="M12" s="51"/>
      <c r="N12" s="51"/>
      <c r="O12" s="76"/>
    </row>
    <row r="13" spans="1:15" s="39" customFormat="1" ht="37.5" customHeight="1" x14ac:dyDescent="0.2">
      <c r="A13" s="228"/>
      <c r="B13" s="141" t="s">
        <v>4</v>
      </c>
      <c r="C13" s="21" t="s">
        <v>633</v>
      </c>
      <c r="D13" s="18">
        <v>718.2</v>
      </c>
      <c r="E13" s="19">
        <v>15</v>
      </c>
      <c r="F13" s="65">
        <f t="shared" si="0"/>
        <v>10773</v>
      </c>
      <c r="G13" s="23"/>
      <c r="H13" s="20"/>
      <c r="I13" s="89">
        <f t="shared" si="1"/>
        <v>10773</v>
      </c>
      <c r="J13" s="51">
        <v>1590.01</v>
      </c>
      <c r="K13" s="58"/>
      <c r="L13" s="52"/>
      <c r="M13" s="51"/>
      <c r="N13" s="51">
        <f t="shared" si="2"/>
        <v>1590.01</v>
      </c>
      <c r="O13" s="76">
        <f t="shared" si="3"/>
        <v>9182.99</v>
      </c>
    </row>
    <row r="14" spans="1:15" s="39" customFormat="1" ht="37.5" customHeight="1" thickBot="1" x14ac:dyDescent="0.25">
      <c r="A14" s="137" t="s">
        <v>9</v>
      </c>
      <c r="B14" s="141" t="s">
        <v>448</v>
      </c>
      <c r="C14" s="21" t="s">
        <v>155</v>
      </c>
      <c r="D14" s="18">
        <v>718.2</v>
      </c>
      <c r="E14" s="19">
        <v>15</v>
      </c>
      <c r="F14" s="65">
        <f t="shared" si="0"/>
        <v>10773</v>
      </c>
      <c r="G14" s="24"/>
      <c r="H14" s="122"/>
      <c r="I14" s="89">
        <f t="shared" si="1"/>
        <v>10773</v>
      </c>
      <c r="J14" s="51">
        <v>1590.01</v>
      </c>
      <c r="K14" s="109"/>
      <c r="L14" s="53"/>
      <c r="M14" s="51"/>
      <c r="N14" s="51">
        <f t="shared" si="2"/>
        <v>1590.01</v>
      </c>
      <c r="O14" s="76">
        <f t="shared" si="3"/>
        <v>9182.99</v>
      </c>
    </row>
    <row r="15" spans="1:15" s="39" customFormat="1" ht="37.5" customHeight="1" thickBot="1" x14ac:dyDescent="0.25">
      <c r="A15" s="212" t="s">
        <v>615</v>
      </c>
      <c r="B15" s="213"/>
      <c r="C15" s="213"/>
      <c r="D15" s="213"/>
      <c r="E15" s="214"/>
      <c r="F15" s="44">
        <f>SUM(F4:F14)</f>
        <v>107728.65</v>
      </c>
      <c r="G15" s="44">
        <f t="shared" ref="G15:O15" si="4">SUM(G4:G14)</f>
        <v>0</v>
      </c>
      <c r="H15" s="44">
        <f t="shared" si="4"/>
        <v>0</v>
      </c>
      <c r="I15" s="44">
        <f t="shared" si="4"/>
        <v>107728.65</v>
      </c>
      <c r="J15" s="44">
        <f t="shared" si="4"/>
        <v>15900.1</v>
      </c>
      <c r="K15" s="44">
        <f t="shared" si="4"/>
        <v>0</v>
      </c>
      <c r="L15" s="44">
        <f t="shared" si="4"/>
        <v>0</v>
      </c>
      <c r="M15" s="44">
        <f t="shared" si="4"/>
        <v>0</v>
      </c>
      <c r="N15" s="44">
        <f t="shared" si="4"/>
        <v>15900.1</v>
      </c>
      <c r="O15" s="44">
        <f t="shared" si="4"/>
        <v>91828.55</v>
      </c>
    </row>
    <row r="16" spans="1:15" s="39" customFormat="1" ht="37.5" customHeight="1" thickBot="1" x14ac:dyDescent="0.25">
      <c r="A16" s="128"/>
      <c r="B16" s="128"/>
      <c r="C16" s="128"/>
      <c r="D16" s="128"/>
      <c r="E16" s="128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spans="1:15" s="39" customFormat="1" ht="37.5" customHeight="1" thickBot="1" x14ac:dyDescent="0.25">
      <c r="A17" s="218" t="s">
        <v>575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</row>
    <row r="18" spans="1:15" s="39" customFormat="1" ht="37.5" customHeight="1" x14ac:dyDescent="0.2">
      <c r="A18" s="224"/>
      <c r="B18" s="225"/>
      <c r="C18" s="223"/>
      <c r="D18" s="220" t="s">
        <v>41</v>
      </c>
      <c r="E18" s="221"/>
      <c r="F18" s="221"/>
      <c r="G18" s="221"/>
      <c r="H18" s="221"/>
      <c r="I18" s="222"/>
      <c r="J18" s="215" t="s">
        <v>46</v>
      </c>
      <c r="K18" s="216"/>
      <c r="L18" s="216"/>
      <c r="M18" s="216"/>
      <c r="N18" s="217"/>
      <c r="O18" s="198"/>
    </row>
    <row r="19" spans="1:15" s="39" customFormat="1" ht="37.5" customHeight="1" x14ac:dyDescent="0.2">
      <c r="A19" s="80"/>
      <c r="B19" s="25" t="s">
        <v>1</v>
      </c>
      <c r="C19" s="189" t="s">
        <v>2</v>
      </c>
      <c r="D19" s="134" t="s">
        <v>3</v>
      </c>
      <c r="E19" s="42" t="s">
        <v>50</v>
      </c>
      <c r="F19" s="66" t="s">
        <v>44</v>
      </c>
      <c r="G19" s="43" t="s">
        <v>45</v>
      </c>
      <c r="H19" s="123" t="s">
        <v>411</v>
      </c>
      <c r="I19" s="90" t="s">
        <v>47</v>
      </c>
      <c r="J19" s="54" t="s">
        <v>42</v>
      </c>
      <c r="K19" s="116" t="s">
        <v>43</v>
      </c>
      <c r="L19" s="55" t="s">
        <v>51</v>
      </c>
      <c r="M19" s="126" t="s">
        <v>412</v>
      </c>
      <c r="N19" s="56" t="s">
        <v>48</v>
      </c>
      <c r="O19" s="129" t="s">
        <v>49</v>
      </c>
    </row>
    <row r="20" spans="1:15" s="39" customFormat="1" ht="37.5" customHeight="1" x14ac:dyDescent="0.2">
      <c r="A20" s="201" t="s">
        <v>119</v>
      </c>
      <c r="B20" s="141" t="s">
        <v>120</v>
      </c>
      <c r="C20" s="21" t="s">
        <v>156</v>
      </c>
      <c r="D20" s="148">
        <v>718.2</v>
      </c>
      <c r="E20" s="26">
        <v>15</v>
      </c>
      <c r="F20" s="67">
        <f>+D20*E20</f>
        <v>10773</v>
      </c>
      <c r="G20" s="26"/>
      <c r="H20" s="26"/>
      <c r="I20" s="38">
        <f>+F20+G20+H20</f>
        <v>10773</v>
      </c>
      <c r="J20" s="52">
        <v>1590.01</v>
      </c>
      <c r="K20" s="58"/>
      <c r="L20" s="58"/>
      <c r="M20" s="52"/>
      <c r="N20" s="52">
        <f>+J20+K20+L20+M20</f>
        <v>1590.01</v>
      </c>
      <c r="O20" s="45">
        <f>+I20-N20</f>
        <v>9182.99</v>
      </c>
    </row>
    <row r="21" spans="1:15" s="39" customFormat="1" ht="37.5" customHeight="1" x14ac:dyDescent="0.2">
      <c r="A21" s="203"/>
      <c r="B21" s="141" t="s">
        <v>134</v>
      </c>
      <c r="C21" s="21" t="s">
        <v>183</v>
      </c>
      <c r="D21" s="148">
        <v>320</v>
      </c>
      <c r="E21" s="26">
        <v>15</v>
      </c>
      <c r="F21" s="67">
        <f>+D21*E21</f>
        <v>4800</v>
      </c>
      <c r="G21" s="23"/>
      <c r="H21" s="23"/>
      <c r="I21" s="38">
        <f t="shared" ref="I21:I85" si="5">+F21+G21+H21</f>
        <v>4800</v>
      </c>
      <c r="J21" s="52">
        <v>389.92</v>
      </c>
      <c r="K21" s="58"/>
      <c r="L21" s="58"/>
      <c r="M21" s="52"/>
      <c r="N21" s="52">
        <f t="shared" ref="N21:N85" si="6">+J21+K21+L21+M21</f>
        <v>389.92</v>
      </c>
      <c r="O21" s="45">
        <f t="shared" ref="O21:O85" si="7">+I21-N21</f>
        <v>4410.08</v>
      </c>
    </row>
    <row r="22" spans="1:15" s="39" customFormat="1" ht="37.5" customHeight="1" x14ac:dyDescent="0.2">
      <c r="A22" s="201" t="s">
        <v>5</v>
      </c>
      <c r="B22" s="141" t="s">
        <v>6</v>
      </c>
      <c r="C22" s="21" t="s">
        <v>635</v>
      </c>
      <c r="D22" s="148">
        <v>1780.5</v>
      </c>
      <c r="E22" s="26"/>
      <c r="F22" s="67">
        <f>+D22*E22</f>
        <v>0</v>
      </c>
      <c r="G22" s="23"/>
      <c r="H22" s="23"/>
      <c r="I22" s="38">
        <f t="shared" si="5"/>
        <v>0</v>
      </c>
      <c r="J22" s="52"/>
      <c r="K22" s="58"/>
      <c r="L22" s="58"/>
      <c r="M22" s="52"/>
      <c r="N22" s="52">
        <f t="shared" si="6"/>
        <v>0</v>
      </c>
      <c r="O22" s="45">
        <f t="shared" si="7"/>
        <v>0</v>
      </c>
    </row>
    <row r="23" spans="1:15" s="39" customFormat="1" ht="37.5" customHeight="1" x14ac:dyDescent="0.2">
      <c r="A23" s="202"/>
      <c r="B23" s="179" t="s">
        <v>6</v>
      </c>
      <c r="C23" s="21" t="s">
        <v>636</v>
      </c>
      <c r="D23" s="148">
        <v>1780.5</v>
      </c>
      <c r="E23" s="26">
        <v>15</v>
      </c>
      <c r="F23" s="67">
        <f>+D23*E23</f>
        <v>26707.5</v>
      </c>
      <c r="G23" s="23"/>
      <c r="H23" s="23"/>
      <c r="I23" s="38">
        <f t="shared" si="5"/>
        <v>26707.5</v>
      </c>
      <c r="J23" s="52">
        <v>5653.43</v>
      </c>
      <c r="K23" s="58"/>
      <c r="L23" s="58"/>
      <c r="M23" s="52"/>
      <c r="N23" s="52">
        <f t="shared" si="6"/>
        <v>5653.43</v>
      </c>
      <c r="O23" s="45">
        <f t="shared" si="7"/>
        <v>21054.07</v>
      </c>
    </row>
    <row r="24" spans="1:15" s="39" customFormat="1" ht="37.5" customHeight="1" x14ac:dyDescent="0.2">
      <c r="A24" s="202"/>
      <c r="B24" s="141" t="s">
        <v>7</v>
      </c>
      <c r="C24" s="21" t="s">
        <v>568</v>
      </c>
      <c r="D24" s="148">
        <v>533.29999999999995</v>
      </c>
      <c r="E24" s="26">
        <v>15</v>
      </c>
      <c r="F24" s="67">
        <f t="shared" ref="F24:F87" si="8">+D24*E24</f>
        <v>7999.4999999999991</v>
      </c>
      <c r="G24" s="23"/>
      <c r="H24" s="23"/>
      <c r="I24" s="38">
        <f t="shared" si="5"/>
        <v>7999.4999999999991</v>
      </c>
      <c r="J24" s="52">
        <v>997.59</v>
      </c>
      <c r="K24" s="58"/>
      <c r="L24" s="58"/>
      <c r="M24" s="52"/>
      <c r="N24" s="52">
        <f t="shared" si="6"/>
        <v>997.59</v>
      </c>
      <c r="O24" s="45">
        <f t="shared" si="7"/>
        <v>7001.9099999999989</v>
      </c>
    </row>
    <row r="25" spans="1:15" s="39" customFormat="1" ht="37.5" customHeight="1" x14ac:dyDescent="0.2">
      <c r="A25" s="202"/>
      <c r="B25" s="141" t="s">
        <v>449</v>
      </c>
      <c r="C25" s="21" t="s">
        <v>157</v>
      </c>
      <c r="D25" s="148">
        <v>328.3</v>
      </c>
      <c r="E25" s="26">
        <v>15</v>
      </c>
      <c r="F25" s="67">
        <f t="shared" si="8"/>
        <v>4924.5</v>
      </c>
      <c r="G25" s="23"/>
      <c r="H25" s="23"/>
      <c r="I25" s="38">
        <f t="shared" si="5"/>
        <v>4924.5</v>
      </c>
      <c r="J25" s="52">
        <v>409.84</v>
      </c>
      <c r="K25" s="58">
        <v>56.75</v>
      </c>
      <c r="L25" s="58">
        <f>+F25*1%</f>
        <v>49.245000000000005</v>
      </c>
      <c r="M25" s="52"/>
      <c r="N25" s="52">
        <f t="shared" si="6"/>
        <v>515.83500000000004</v>
      </c>
      <c r="O25" s="45">
        <f t="shared" si="7"/>
        <v>4408.665</v>
      </c>
    </row>
    <row r="26" spans="1:15" s="39" customFormat="1" ht="37.5" customHeight="1" x14ac:dyDescent="0.2">
      <c r="A26" s="202"/>
      <c r="B26" s="141" t="s">
        <v>8</v>
      </c>
      <c r="C26" s="21" t="s">
        <v>159</v>
      </c>
      <c r="D26" s="148">
        <v>233.4</v>
      </c>
      <c r="E26" s="26">
        <v>15</v>
      </c>
      <c r="F26" s="67">
        <f t="shared" si="8"/>
        <v>3501</v>
      </c>
      <c r="G26" s="23"/>
      <c r="H26" s="23"/>
      <c r="I26" s="38">
        <f t="shared" si="5"/>
        <v>3501</v>
      </c>
      <c r="J26" s="52">
        <v>120.62</v>
      </c>
      <c r="K26" s="58">
        <v>56.75</v>
      </c>
      <c r="L26" s="58">
        <f>+F26*1%</f>
        <v>35.01</v>
      </c>
      <c r="M26" s="52"/>
      <c r="N26" s="52">
        <f t="shared" si="6"/>
        <v>212.38</v>
      </c>
      <c r="O26" s="45">
        <f t="shared" si="7"/>
        <v>3288.62</v>
      </c>
    </row>
    <row r="27" spans="1:15" s="39" customFormat="1" ht="37.5" customHeight="1" x14ac:dyDescent="0.2">
      <c r="A27" s="202"/>
      <c r="B27" s="141" t="s">
        <v>451</v>
      </c>
      <c r="C27" s="21" t="s">
        <v>402</v>
      </c>
      <c r="D27" s="148">
        <v>202.9</v>
      </c>
      <c r="E27" s="26">
        <v>15</v>
      </c>
      <c r="F27" s="67">
        <f t="shared" si="8"/>
        <v>3043.5</v>
      </c>
      <c r="G27" s="23"/>
      <c r="H27" s="23"/>
      <c r="I27" s="38">
        <f t="shared" si="5"/>
        <v>3043.5</v>
      </c>
      <c r="J27" s="52">
        <v>50.57</v>
      </c>
      <c r="K27" s="58">
        <v>56.75</v>
      </c>
      <c r="L27" s="58">
        <f>+F27*1%</f>
        <v>30.435000000000002</v>
      </c>
      <c r="M27" s="52"/>
      <c r="N27" s="52">
        <f t="shared" si="6"/>
        <v>137.755</v>
      </c>
      <c r="O27" s="45">
        <f t="shared" si="7"/>
        <v>2905.7449999999999</v>
      </c>
    </row>
    <row r="28" spans="1:15" s="39" customFormat="1" ht="37.5" customHeight="1" x14ac:dyDescent="0.2">
      <c r="A28" s="202"/>
      <c r="B28" s="142" t="s">
        <v>452</v>
      </c>
      <c r="C28" s="21" t="s">
        <v>160</v>
      </c>
      <c r="D28" s="148">
        <v>172.9</v>
      </c>
      <c r="E28" s="26">
        <v>15</v>
      </c>
      <c r="F28" s="67">
        <f t="shared" si="8"/>
        <v>2593.5</v>
      </c>
      <c r="G28" s="23">
        <v>8.56</v>
      </c>
      <c r="H28" s="23"/>
      <c r="I28" s="38">
        <f t="shared" si="5"/>
        <v>2602.06</v>
      </c>
      <c r="J28" s="52"/>
      <c r="K28" s="58"/>
      <c r="L28" s="58"/>
      <c r="M28" s="52"/>
      <c r="N28" s="52">
        <f t="shared" si="6"/>
        <v>0</v>
      </c>
      <c r="O28" s="45">
        <f t="shared" si="7"/>
        <v>2602.06</v>
      </c>
    </row>
    <row r="29" spans="1:15" s="39" customFormat="1" ht="37.5" customHeight="1" x14ac:dyDescent="0.2">
      <c r="A29" s="202"/>
      <c r="B29" s="141" t="s">
        <v>23</v>
      </c>
      <c r="C29" s="21" t="s">
        <v>161</v>
      </c>
      <c r="D29" s="148">
        <v>202.9</v>
      </c>
      <c r="E29" s="26">
        <v>15</v>
      </c>
      <c r="F29" s="67">
        <f t="shared" si="8"/>
        <v>3043.5</v>
      </c>
      <c r="G29" s="23"/>
      <c r="H29" s="23"/>
      <c r="I29" s="38">
        <f t="shared" si="5"/>
        <v>3043.5</v>
      </c>
      <c r="J29" s="52">
        <v>50.57</v>
      </c>
      <c r="K29" s="58">
        <v>56.75</v>
      </c>
      <c r="L29" s="58">
        <f>+F29*1%</f>
        <v>30.435000000000002</v>
      </c>
      <c r="M29" s="52">
        <v>416</v>
      </c>
      <c r="N29" s="52">
        <f t="shared" si="6"/>
        <v>553.755</v>
      </c>
      <c r="O29" s="45">
        <f t="shared" si="7"/>
        <v>2489.7449999999999</v>
      </c>
    </row>
    <row r="30" spans="1:15" s="39" customFormat="1" ht="37.5" customHeight="1" x14ac:dyDescent="0.2">
      <c r="A30" s="202"/>
      <c r="B30" s="141" t="s">
        <v>25</v>
      </c>
      <c r="C30" s="21" t="s">
        <v>162</v>
      </c>
      <c r="D30" s="148">
        <v>423</v>
      </c>
      <c r="E30" s="26">
        <v>15</v>
      </c>
      <c r="F30" s="67">
        <f t="shared" si="8"/>
        <v>6345</v>
      </c>
      <c r="G30" s="23"/>
      <c r="H30" s="23"/>
      <c r="I30" s="38">
        <f t="shared" si="5"/>
        <v>6345</v>
      </c>
      <c r="J30" s="52">
        <v>653.05999999999995</v>
      </c>
      <c r="K30" s="58"/>
      <c r="L30" s="58"/>
      <c r="M30" s="52"/>
      <c r="N30" s="52">
        <f t="shared" si="6"/>
        <v>653.05999999999995</v>
      </c>
      <c r="O30" s="45">
        <f t="shared" si="7"/>
        <v>5691.9400000000005</v>
      </c>
    </row>
    <row r="31" spans="1:15" s="39" customFormat="1" ht="37.5" customHeight="1" x14ac:dyDescent="0.2">
      <c r="A31" s="202"/>
      <c r="B31" s="142" t="s">
        <v>453</v>
      </c>
      <c r="C31" s="21" t="s">
        <v>163</v>
      </c>
      <c r="D31" s="148">
        <v>252.9</v>
      </c>
      <c r="E31" s="26">
        <v>15</v>
      </c>
      <c r="F31" s="67">
        <f t="shared" si="8"/>
        <v>3793.5</v>
      </c>
      <c r="G31" s="23"/>
      <c r="H31" s="23"/>
      <c r="I31" s="38">
        <f t="shared" si="5"/>
        <v>3793.5</v>
      </c>
      <c r="J31" s="52">
        <v>277.55</v>
      </c>
      <c r="K31" s="58">
        <v>56.75</v>
      </c>
      <c r="L31" s="58">
        <f>+F31*1%</f>
        <v>37.935000000000002</v>
      </c>
      <c r="M31" s="52"/>
      <c r="N31" s="52">
        <f t="shared" si="6"/>
        <v>372.23500000000001</v>
      </c>
      <c r="O31" s="45">
        <f t="shared" si="7"/>
        <v>3421.2649999999999</v>
      </c>
    </row>
    <row r="32" spans="1:15" s="39" customFormat="1" ht="37.5" customHeight="1" x14ac:dyDescent="0.2">
      <c r="A32" s="202"/>
      <c r="B32" s="235" t="s">
        <v>454</v>
      </c>
      <c r="C32" s="21" t="s">
        <v>164</v>
      </c>
      <c r="D32" s="148">
        <v>233.4</v>
      </c>
      <c r="E32" s="26">
        <v>15</v>
      </c>
      <c r="F32" s="67">
        <f t="shared" si="8"/>
        <v>3501</v>
      </c>
      <c r="G32" s="23"/>
      <c r="H32" s="23"/>
      <c r="I32" s="38">
        <f t="shared" si="5"/>
        <v>3501</v>
      </c>
      <c r="J32" s="52">
        <v>120.62</v>
      </c>
      <c r="K32" s="58">
        <v>56.75</v>
      </c>
      <c r="L32" s="58">
        <f>+F32*1%</f>
        <v>35.01</v>
      </c>
      <c r="M32" s="52"/>
      <c r="N32" s="52">
        <f t="shared" si="6"/>
        <v>212.38</v>
      </c>
      <c r="O32" s="45">
        <f t="shared" si="7"/>
        <v>3288.62</v>
      </c>
    </row>
    <row r="33" spans="1:15" s="39" customFormat="1" ht="37.5" customHeight="1" x14ac:dyDescent="0.2">
      <c r="A33" s="202"/>
      <c r="B33" s="235"/>
      <c r="C33" s="21" t="s">
        <v>165</v>
      </c>
      <c r="D33" s="148">
        <v>233.4</v>
      </c>
      <c r="E33" s="26">
        <v>15</v>
      </c>
      <c r="F33" s="67">
        <f t="shared" si="8"/>
        <v>3501</v>
      </c>
      <c r="G33" s="23"/>
      <c r="H33" s="23"/>
      <c r="I33" s="38">
        <f t="shared" si="5"/>
        <v>3501</v>
      </c>
      <c r="J33" s="52">
        <v>120.62</v>
      </c>
      <c r="K33" s="58">
        <v>56.75</v>
      </c>
      <c r="L33" s="58">
        <f>+F33*1%</f>
        <v>35.01</v>
      </c>
      <c r="M33" s="52"/>
      <c r="N33" s="52">
        <f t="shared" si="6"/>
        <v>212.38</v>
      </c>
      <c r="O33" s="45">
        <f t="shared" si="7"/>
        <v>3288.62</v>
      </c>
    </row>
    <row r="34" spans="1:15" s="39" customFormat="1" ht="37.5" customHeight="1" x14ac:dyDescent="0.2">
      <c r="A34" s="203"/>
      <c r="B34" s="142" t="s">
        <v>455</v>
      </c>
      <c r="C34" s="21" t="s">
        <v>166</v>
      </c>
      <c r="D34" s="148">
        <v>211.9</v>
      </c>
      <c r="E34" s="26">
        <v>15</v>
      </c>
      <c r="F34" s="67">
        <f t="shared" si="8"/>
        <v>3178.5</v>
      </c>
      <c r="G34" s="23"/>
      <c r="H34" s="23"/>
      <c r="I34" s="38">
        <f t="shared" si="5"/>
        <v>3178.5</v>
      </c>
      <c r="J34" s="52">
        <v>85.53</v>
      </c>
      <c r="K34" s="58"/>
      <c r="L34" s="58"/>
      <c r="M34" s="52"/>
      <c r="N34" s="52">
        <f t="shared" si="6"/>
        <v>85.53</v>
      </c>
      <c r="O34" s="45">
        <f t="shared" si="7"/>
        <v>3092.97</v>
      </c>
    </row>
    <row r="35" spans="1:15" s="39" customFormat="1" ht="37.5" customHeight="1" x14ac:dyDescent="0.2">
      <c r="A35" s="201" t="s">
        <v>9</v>
      </c>
      <c r="B35" s="142" t="s">
        <v>425</v>
      </c>
      <c r="C35" s="190" t="s">
        <v>168</v>
      </c>
      <c r="D35" s="148">
        <v>718.2</v>
      </c>
      <c r="E35" s="26">
        <v>15</v>
      </c>
      <c r="F35" s="67">
        <f>+D35*E35</f>
        <v>10773</v>
      </c>
      <c r="G35" s="23"/>
      <c r="H35" s="23"/>
      <c r="I35" s="38">
        <f t="shared" si="5"/>
        <v>10773</v>
      </c>
      <c r="J35" s="52">
        <v>1590.01</v>
      </c>
      <c r="K35" s="58"/>
      <c r="L35" s="58"/>
      <c r="M35" s="52"/>
      <c r="N35" s="52">
        <f t="shared" si="6"/>
        <v>1590.01</v>
      </c>
      <c r="O35" s="45">
        <f t="shared" si="7"/>
        <v>9182.99</v>
      </c>
    </row>
    <row r="36" spans="1:15" s="39" customFormat="1" ht="37.5" customHeight="1" x14ac:dyDescent="0.2">
      <c r="A36" s="202"/>
      <c r="B36" s="205" t="s">
        <v>456</v>
      </c>
      <c r="C36" s="21" t="s">
        <v>167</v>
      </c>
      <c r="D36" s="148">
        <v>233.4</v>
      </c>
      <c r="E36" s="26">
        <v>15</v>
      </c>
      <c r="F36" s="67">
        <f t="shared" si="8"/>
        <v>3501</v>
      </c>
      <c r="G36" s="23"/>
      <c r="H36" s="23"/>
      <c r="I36" s="38">
        <f t="shared" si="5"/>
        <v>3501</v>
      </c>
      <c r="J36" s="52">
        <v>120.62</v>
      </c>
      <c r="K36" s="58">
        <v>56.75</v>
      </c>
      <c r="L36" s="58">
        <f>+F36*1%</f>
        <v>35.01</v>
      </c>
      <c r="M36" s="52"/>
      <c r="N36" s="52">
        <f t="shared" si="6"/>
        <v>212.38</v>
      </c>
      <c r="O36" s="45">
        <f t="shared" si="7"/>
        <v>3288.62</v>
      </c>
    </row>
    <row r="37" spans="1:15" s="39" customFormat="1" ht="37.5" customHeight="1" x14ac:dyDescent="0.2">
      <c r="A37" s="202"/>
      <c r="B37" s="205"/>
      <c r="C37" s="28" t="s">
        <v>170</v>
      </c>
      <c r="D37" s="148">
        <v>233.4</v>
      </c>
      <c r="E37" s="26">
        <v>15</v>
      </c>
      <c r="F37" s="67">
        <f t="shared" si="8"/>
        <v>3501</v>
      </c>
      <c r="G37" s="23"/>
      <c r="H37" s="23"/>
      <c r="I37" s="38">
        <f t="shared" si="5"/>
        <v>3501</v>
      </c>
      <c r="J37" s="52">
        <v>120.62</v>
      </c>
      <c r="K37" s="58">
        <v>56.75</v>
      </c>
      <c r="L37" s="58">
        <f>+F37*1%</f>
        <v>35.01</v>
      </c>
      <c r="M37" s="52">
        <v>384</v>
      </c>
      <c r="N37" s="52">
        <f t="shared" si="6"/>
        <v>596.38</v>
      </c>
      <c r="O37" s="45">
        <f t="shared" si="7"/>
        <v>2904.62</v>
      </c>
    </row>
    <row r="38" spans="1:15" s="39" customFormat="1" ht="37.5" customHeight="1" x14ac:dyDescent="0.2">
      <c r="A38" s="202"/>
      <c r="B38" s="142" t="s">
        <v>61</v>
      </c>
      <c r="C38" s="28" t="s">
        <v>169</v>
      </c>
      <c r="D38" s="148">
        <v>423</v>
      </c>
      <c r="E38" s="26">
        <v>15</v>
      </c>
      <c r="F38" s="67">
        <f t="shared" si="8"/>
        <v>6345</v>
      </c>
      <c r="G38" s="23"/>
      <c r="H38" s="23"/>
      <c r="I38" s="38">
        <f t="shared" si="5"/>
        <v>6345</v>
      </c>
      <c r="J38" s="52">
        <v>653.05999999999995</v>
      </c>
      <c r="K38" s="58"/>
      <c r="L38" s="58"/>
      <c r="M38" s="52"/>
      <c r="N38" s="52">
        <f t="shared" si="6"/>
        <v>653.05999999999995</v>
      </c>
      <c r="O38" s="45">
        <f t="shared" si="7"/>
        <v>5691.9400000000005</v>
      </c>
    </row>
    <row r="39" spans="1:15" s="39" customFormat="1" ht="37.5" customHeight="1" x14ac:dyDescent="0.2">
      <c r="A39" s="202"/>
      <c r="B39" s="142" t="s">
        <v>396</v>
      </c>
      <c r="C39" s="28" t="s">
        <v>171</v>
      </c>
      <c r="D39" s="148">
        <v>358.8</v>
      </c>
      <c r="E39" s="26">
        <v>15</v>
      </c>
      <c r="F39" s="67">
        <f t="shared" si="8"/>
        <v>5382</v>
      </c>
      <c r="G39" s="23"/>
      <c r="H39" s="23"/>
      <c r="I39" s="38">
        <f t="shared" si="5"/>
        <v>5382</v>
      </c>
      <c r="J39" s="52">
        <v>483.04</v>
      </c>
      <c r="K39" s="58"/>
      <c r="L39" s="58"/>
      <c r="M39" s="52"/>
      <c r="N39" s="52">
        <f t="shared" si="6"/>
        <v>483.04</v>
      </c>
      <c r="O39" s="45">
        <f t="shared" si="7"/>
        <v>4898.96</v>
      </c>
    </row>
    <row r="40" spans="1:15" s="39" customFormat="1" ht="37.5" customHeight="1" x14ac:dyDescent="0.2">
      <c r="A40" s="203"/>
      <c r="B40" s="142" t="s">
        <v>10</v>
      </c>
      <c r="C40" s="28" t="s">
        <v>420</v>
      </c>
      <c r="D40" s="148">
        <v>238.7</v>
      </c>
      <c r="E40" s="26">
        <v>15</v>
      </c>
      <c r="F40" s="67">
        <f t="shared" si="8"/>
        <v>3580.5</v>
      </c>
      <c r="G40" s="23"/>
      <c r="H40" s="23"/>
      <c r="I40" s="38">
        <f t="shared" si="5"/>
        <v>3580.5</v>
      </c>
      <c r="J40" s="52">
        <v>147</v>
      </c>
      <c r="K40" s="58"/>
      <c r="L40" s="58"/>
      <c r="M40" s="52"/>
      <c r="N40" s="52">
        <f t="shared" si="6"/>
        <v>147</v>
      </c>
      <c r="O40" s="45">
        <f t="shared" si="7"/>
        <v>3433.5</v>
      </c>
    </row>
    <row r="41" spans="1:15" s="39" customFormat="1" ht="37.5" customHeight="1" x14ac:dyDescent="0.2">
      <c r="A41" s="136" t="s">
        <v>426</v>
      </c>
      <c r="B41" s="141" t="s">
        <v>57</v>
      </c>
      <c r="C41" s="21" t="s">
        <v>435</v>
      </c>
      <c r="D41" s="148">
        <v>718.2</v>
      </c>
      <c r="E41" s="26"/>
      <c r="F41" s="67">
        <f t="shared" si="8"/>
        <v>0</v>
      </c>
      <c r="G41" s="23"/>
      <c r="H41" s="23"/>
      <c r="I41" s="38">
        <f t="shared" si="5"/>
        <v>0</v>
      </c>
      <c r="J41" s="52"/>
      <c r="K41" s="58"/>
      <c r="L41" s="58"/>
      <c r="M41" s="52"/>
      <c r="N41" s="52">
        <f t="shared" si="6"/>
        <v>0</v>
      </c>
      <c r="O41" s="45">
        <f t="shared" si="7"/>
        <v>0</v>
      </c>
    </row>
    <row r="42" spans="1:15" s="39" customFormat="1" ht="37.5" customHeight="1" x14ac:dyDescent="0.2">
      <c r="A42" s="137" t="s">
        <v>458</v>
      </c>
      <c r="B42" s="141" t="s">
        <v>508</v>
      </c>
      <c r="C42" s="21" t="s">
        <v>569</v>
      </c>
      <c r="D42" s="148">
        <v>400</v>
      </c>
      <c r="E42" s="26">
        <v>15</v>
      </c>
      <c r="F42" s="67">
        <f t="shared" si="8"/>
        <v>6000</v>
      </c>
      <c r="G42" s="23"/>
      <c r="H42" s="23"/>
      <c r="I42" s="38">
        <f t="shared" si="5"/>
        <v>6000</v>
      </c>
      <c r="J42" s="58">
        <v>591.23</v>
      </c>
      <c r="K42" s="58"/>
      <c r="L42" s="58"/>
      <c r="M42" s="52"/>
      <c r="N42" s="52">
        <f t="shared" si="6"/>
        <v>591.23</v>
      </c>
      <c r="O42" s="45">
        <f t="shared" si="7"/>
        <v>5408.77</v>
      </c>
    </row>
    <row r="43" spans="1:15" s="39" customFormat="1" ht="37.5" customHeight="1" x14ac:dyDescent="0.2">
      <c r="A43" s="136" t="s">
        <v>447</v>
      </c>
      <c r="B43" s="141" t="s">
        <v>450</v>
      </c>
      <c r="C43" s="21" t="s">
        <v>570</v>
      </c>
      <c r="D43" s="148">
        <v>233.4</v>
      </c>
      <c r="E43" s="26">
        <v>15</v>
      </c>
      <c r="F43" s="67">
        <f t="shared" si="8"/>
        <v>3501</v>
      </c>
      <c r="G43" s="23"/>
      <c r="H43" s="23"/>
      <c r="I43" s="38">
        <f t="shared" si="5"/>
        <v>3501</v>
      </c>
      <c r="J43" s="52">
        <v>120.62</v>
      </c>
      <c r="K43" s="58">
        <v>56.75</v>
      </c>
      <c r="L43" s="58">
        <f>+F43*1%</f>
        <v>35.01</v>
      </c>
      <c r="M43" s="52"/>
      <c r="N43" s="52">
        <f t="shared" si="6"/>
        <v>212.38</v>
      </c>
      <c r="O43" s="45">
        <f t="shared" si="7"/>
        <v>3288.62</v>
      </c>
    </row>
    <row r="44" spans="1:15" s="39" customFormat="1" ht="37.5" customHeight="1" x14ac:dyDescent="0.2">
      <c r="A44" s="201" t="s">
        <v>459</v>
      </c>
      <c r="B44" s="143" t="s">
        <v>457</v>
      </c>
      <c r="C44" s="21" t="s">
        <v>172</v>
      </c>
      <c r="D44" s="148">
        <v>705.1</v>
      </c>
      <c r="E44" s="26">
        <v>15</v>
      </c>
      <c r="F44" s="67">
        <f t="shared" si="8"/>
        <v>10576.5</v>
      </c>
      <c r="G44" s="23"/>
      <c r="H44" s="23"/>
      <c r="I44" s="38">
        <f t="shared" si="5"/>
        <v>10576.5</v>
      </c>
      <c r="J44" s="52">
        <v>1548.04</v>
      </c>
      <c r="K44" s="58"/>
      <c r="L44" s="58"/>
      <c r="M44" s="52"/>
      <c r="N44" s="52">
        <f t="shared" si="6"/>
        <v>1548.04</v>
      </c>
      <c r="O44" s="45">
        <f t="shared" si="7"/>
        <v>9028.4599999999991</v>
      </c>
    </row>
    <row r="45" spans="1:15" s="39" customFormat="1" ht="37.5" customHeight="1" x14ac:dyDescent="0.2">
      <c r="A45" s="202"/>
      <c r="B45" s="143" t="s">
        <v>62</v>
      </c>
      <c r="C45" s="21" t="s">
        <v>173</v>
      </c>
      <c r="D45" s="148">
        <v>400</v>
      </c>
      <c r="E45" s="26">
        <v>15</v>
      </c>
      <c r="F45" s="67">
        <f t="shared" si="8"/>
        <v>6000</v>
      </c>
      <c r="G45" s="23"/>
      <c r="H45" s="23"/>
      <c r="I45" s="38">
        <f t="shared" si="5"/>
        <v>6000</v>
      </c>
      <c r="J45" s="52">
        <v>591.23</v>
      </c>
      <c r="K45" s="58">
        <v>56.75</v>
      </c>
      <c r="L45" s="58"/>
      <c r="M45" s="52">
        <v>538</v>
      </c>
      <c r="N45" s="52">
        <f t="shared" si="6"/>
        <v>1185.98</v>
      </c>
      <c r="O45" s="45">
        <f t="shared" si="7"/>
        <v>4814.0200000000004</v>
      </c>
    </row>
    <row r="46" spans="1:15" s="39" customFormat="1" ht="37.5" customHeight="1" x14ac:dyDescent="0.2">
      <c r="A46" s="202"/>
      <c r="B46" s="143" t="s">
        <v>24</v>
      </c>
      <c r="C46" s="21" t="s">
        <v>174</v>
      </c>
      <c r="D46" s="148">
        <v>273</v>
      </c>
      <c r="E46" s="26">
        <v>15</v>
      </c>
      <c r="F46" s="67">
        <f t="shared" si="8"/>
        <v>4095</v>
      </c>
      <c r="G46" s="23"/>
      <c r="H46" s="23"/>
      <c r="I46" s="38">
        <f t="shared" si="5"/>
        <v>4095</v>
      </c>
      <c r="J46" s="52">
        <v>310.35000000000002</v>
      </c>
      <c r="K46" s="58"/>
      <c r="L46" s="58"/>
      <c r="M46" s="52"/>
      <c r="N46" s="52">
        <f t="shared" si="6"/>
        <v>310.35000000000002</v>
      </c>
      <c r="O46" s="45">
        <f t="shared" si="7"/>
        <v>3784.65</v>
      </c>
    </row>
    <row r="47" spans="1:15" s="39" customFormat="1" ht="37.5" customHeight="1" x14ac:dyDescent="0.2">
      <c r="A47" s="202"/>
      <c r="B47" s="144" t="s">
        <v>63</v>
      </c>
      <c r="C47" s="21" t="s">
        <v>175</v>
      </c>
      <c r="D47" s="148">
        <v>290.5</v>
      </c>
      <c r="E47" s="26">
        <v>15</v>
      </c>
      <c r="F47" s="67">
        <f t="shared" si="8"/>
        <v>4357.5</v>
      </c>
      <c r="G47" s="23"/>
      <c r="H47" s="23"/>
      <c r="I47" s="38">
        <f t="shared" si="5"/>
        <v>4357.5</v>
      </c>
      <c r="J47" s="52">
        <v>338.91</v>
      </c>
      <c r="K47" s="58"/>
      <c r="L47" s="58"/>
      <c r="M47" s="52"/>
      <c r="N47" s="52">
        <f t="shared" si="6"/>
        <v>338.91</v>
      </c>
      <c r="O47" s="45">
        <f t="shared" si="7"/>
        <v>4018.59</v>
      </c>
    </row>
    <row r="48" spans="1:15" s="39" customFormat="1" ht="37.5" customHeight="1" x14ac:dyDescent="0.2">
      <c r="A48" s="202"/>
      <c r="B48" s="143" t="s">
        <v>132</v>
      </c>
      <c r="C48" s="21" t="s">
        <v>176</v>
      </c>
      <c r="D48" s="148">
        <v>400</v>
      </c>
      <c r="E48" s="26">
        <v>15</v>
      </c>
      <c r="F48" s="67">
        <f t="shared" si="8"/>
        <v>6000</v>
      </c>
      <c r="G48" s="23"/>
      <c r="H48" s="23"/>
      <c r="I48" s="38">
        <f t="shared" si="5"/>
        <v>6000</v>
      </c>
      <c r="J48" s="52">
        <v>591.23</v>
      </c>
      <c r="K48" s="58"/>
      <c r="L48" s="58"/>
      <c r="M48" s="52"/>
      <c r="N48" s="52">
        <f t="shared" si="6"/>
        <v>591.23</v>
      </c>
      <c r="O48" s="45">
        <f t="shared" si="7"/>
        <v>5408.77</v>
      </c>
    </row>
    <row r="49" spans="1:15" s="39" customFormat="1" ht="37.5" customHeight="1" x14ac:dyDescent="0.2">
      <c r="A49" s="202"/>
      <c r="B49" s="144" t="s">
        <v>11</v>
      </c>
      <c r="C49" s="21" t="s">
        <v>177</v>
      </c>
      <c r="D49" s="148">
        <v>325.7</v>
      </c>
      <c r="E49" s="26">
        <v>15</v>
      </c>
      <c r="F49" s="67">
        <f t="shared" si="8"/>
        <v>4885.5</v>
      </c>
      <c r="G49" s="23"/>
      <c r="H49" s="23"/>
      <c r="I49" s="38">
        <f t="shared" si="5"/>
        <v>4885.5</v>
      </c>
      <c r="J49" s="52">
        <v>375.96</v>
      </c>
      <c r="K49" s="58">
        <v>57.44</v>
      </c>
      <c r="L49" s="58">
        <f>+F49*1%</f>
        <v>48.855000000000004</v>
      </c>
      <c r="M49" s="52"/>
      <c r="N49" s="52">
        <f t="shared" si="6"/>
        <v>482.255</v>
      </c>
      <c r="O49" s="45">
        <f t="shared" si="7"/>
        <v>4403.2449999999999</v>
      </c>
    </row>
    <row r="50" spans="1:15" s="39" customFormat="1" ht="37.5" customHeight="1" x14ac:dyDescent="0.2">
      <c r="A50" s="202"/>
      <c r="B50" s="143" t="s">
        <v>12</v>
      </c>
      <c r="C50" s="21" t="s">
        <v>178</v>
      </c>
      <c r="D50" s="148">
        <v>289.89999999999998</v>
      </c>
      <c r="E50" s="26">
        <v>15</v>
      </c>
      <c r="F50" s="67">
        <f t="shared" si="8"/>
        <v>4348.5</v>
      </c>
      <c r="G50" s="23"/>
      <c r="H50" s="23"/>
      <c r="I50" s="38">
        <f t="shared" si="5"/>
        <v>4348.5</v>
      </c>
      <c r="J50" s="52">
        <v>337.93</v>
      </c>
      <c r="K50" s="58">
        <v>49.87</v>
      </c>
      <c r="L50" s="58">
        <v>56.75</v>
      </c>
      <c r="M50" s="52"/>
      <c r="N50" s="52">
        <f t="shared" si="6"/>
        <v>444.55</v>
      </c>
      <c r="O50" s="45">
        <f t="shared" si="7"/>
        <v>3903.95</v>
      </c>
    </row>
    <row r="51" spans="1:15" s="39" customFormat="1" ht="37.5" customHeight="1" x14ac:dyDescent="0.2">
      <c r="A51" s="202"/>
      <c r="B51" s="143" t="s">
        <v>115</v>
      </c>
      <c r="C51" s="21" t="s">
        <v>179</v>
      </c>
      <c r="D51" s="148">
        <v>358.8</v>
      </c>
      <c r="E51" s="26">
        <v>15</v>
      </c>
      <c r="F51" s="67">
        <f t="shared" si="8"/>
        <v>5382</v>
      </c>
      <c r="G51" s="23"/>
      <c r="H51" s="23"/>
      <c r="I51" s="38">
        <f t="shared" si="5"/>
        <v>5382</v>
      </c>
      <c r="J51" s="52">
        <v>483.04</v>
      </c>
      <c r="K51" s="58"/>
      <c r="L51" s="58"/>
      <c r="M51" s="52"/>
      <c r="N51" s="52">
        <f t="shared" si="6"/>
        <v>483.04</v>
      </c>
      <c r="O51" s="45">
        <f t="shared" si="7"/>
        <v>4898.96</v>
      </c>
    </row>
    <row r="52" spans="1:15" s="39" customFormat="1" ht="37.5" customHeight="1" x14ac:dyDescent="0.2">
      <c r="A52" s="200" t="s">
        <v>572</v>
      </c>
      <c r="B52" s="143" t="s">
        <v>460</v>
      </c>
      <c r="C52" s="21" t="s">
        <v>180</v>
      </c>
      <c r="D52" s="148">
        <v>252.8</v>
      </c>
      <c r="E52" s="26">
        <v>15</v>
      </c>
      <c r="F52" s="67">
        <f t="shared" si="8"/>
        <v>3792</v>
      </c>
      <c r="G52" s="23"/>
      <c r="H52" s="23"/>
      <c r="I52" s="38">
        <f t="shared" si="5"/>
        <v>3792</v>
      </c>
      <c r="J52" s="52">
        <v>277.38</v>
      </c>
      <c r="K52" s="58"/>
      <c r="L52" s="58"/>
      <c r="M52" s="52"/>
      <c r="N52" s="52">
        <f t="shared" si="6"/>
        <v>277.38</v>
      </c>
      <c r="O52" s="45">
        <f t="shared" si="7"/>
        <v>3514.62</v>
      </c>
    </row>
    <row r="53" spans="1:15" s="39" customFormat="1" ht="37.5" customHeight="1" x14ac:dyDescent="0.2">
      <c r="A53" s="200"/>
      <c r="B53" s="143" t="s">
        <v>133</v>
      </c>
      <c r="C53" s="21" t="s">
        <v>53</v>
      </c>
      <c r="D53" s="148">
        <v>400</v>
      </c>
      <c r="E53" s="26"/>
      <c r="F53" s="67">
        <f t="shared" si="8"/>
        <v>0</v>
      </c>
      <c r="G53" s="23"/>
      <c r="H53" s="23"/>
      <c r="I53" s="38">
        <f t="shared" si="5"/>
        <v>0</v>
      </c>
      <c r="J53" s="52"/>
      <c r="K53" s="58"/>
      <c r="L53" s="58"/>
      <c r="M53" s="52"/>
      <c r="N53" s="52">
        <f t="shared" si="6"/>
        <v>0</v>
      </c>
      <c r="O53" s="45">
        <f t="shared" si="7"/>
        <v>0</v>
      </c>
    </row>
    <row r="54" spans="1:15" s="39" customFormat="1" ht="37.5" customHeight="1" x14ac:dyDescent="0.2">
      <c r="A54" s="200"/>
      <c r="B54" s="144" t="s">
        <v>64</v>
      </c>
      <c r="C54" s="21" t="s">
        <v>181</v>
      </c>
      <c r="D54" s="148">
        <v>446.1</v>
      </c>
      <c r="E54" s="26">
        <v>15</v>
      </c>
      <c r="F54" s="67">
        <f t="shared" si="8"/>
        <v>6691.5</v>
      </c>
      <c r="G54" s="23"/>
      <c r="H54" s="23"/>
      <c r="I54" s="38">
        <f t="shared" si="5"/>
        <v>6691.5</v>
      </c>
      <c r="J54" s="52">
        <v>718.2</v>
      </c>
      <c r="K54" s="58">
        <v>68.14</v>
      </c>
      <c r="L54" s="58">
        <f>+F54*1%</f>
        <v>66.915000000000006</v>
      </c>
      <c r="M54" s="52"/>
      <c r="N54" s="52">
        <f t="shared" si="6"/>
        <v>853.255</v>
      </c>
      <c r="O54" s="45">
        <f t="shared" si="7"/>
        <v>5838.2449999999999</v>
      </c>
    </row>
    <row r="55" spans="1:15" s="39" customFormat="1" ht="37.5" customHeight="1" x14ac:dyDescent="0.2">
      <c r="A55" s="200"/>
      <c r="B55" s="144" t="s">
        <v>461</v>
      </c>
      <c r="C55" s="21" t="s">
        <v>182</v>
      </c>
      <c r="D55" s="148">
        <v>412.2</v>
      </c>
      <c r="E55" s="26">
        <v>15</v>
      </c>
      <c r="F55" s="67">
        <f t="shared" si="8"/>
        <v>6183</v>
      </c>
      <c r="G55" s="23"/>
      <c r="H55" s="23"/>
      <c r="I55" s="38">
        <f t="shared" si="5"/>
        <v>6183</v>
      </c>
      <c r="J55" s="52">
        <v>624.03</v>
      </c>
      <c r="K55" s="58">
        <v>58.15</v>
      </c>
      <c r="L55" s="58"/>
      <c r="M55" s="52"/>
      <c r="N55" s="52">
        <f t="shared" si="6"/>
        <v>682.18</v>
      </c>
      <c r="O55" s="45">
        <f t="shared" si="7"/>
        <v>5500.82</v>
      </c>
    </row>
    <row r="56" spans="1:15" s="39" customFormat="1" ht="37.5" customHeight="1" x14ac:dyDescent="0.2">
      <c r="A56" s="200"/>
      <c r="B56" s="143" t="s">
        <v>462</v>
      </c>
      <c r="C56" s="21" t="s">
        <v>184</v>
      </c>
      <c r="D56" s="148">
        <v>166.6</v>
      </c>
      <c r="E56" s="26">
        <v>15</v>
      </c>
      <c r="F56" s="67">
        <f t="shared" si="8"/>
        <v>2499</v>
      </c>
      <c r="G56" s="23">
        <v>14.61</v>
      </c>
      <c r="H56" s="23"/>
      <c r="I56" s="38">
        <f t="shared" si="5"/>
        <v>2513.61</v>
      </c>
      <c r="J56" s="52"/>
      <c r="K56" s="58"/>
      <c r="L56" s="58"/>
      <c r="M56" s="52"/>
      <c r="N56" s="52">
        <f t="shared" si="6"/>
        <v>0</v>
      </c>
      <c r="O56" s="45">
        <f t="shared" si="7"/>
        <v>2513.61</v>
      </c>
    </row>
    <row r="57" spans="1:15" s="39" customFormat="1" ht="37.5" customHeight="1" x14ac:dyDescent="0.2">
      <c r="A57" s="200"/>
      <c r="B57" s="143" t="s">
        <v>463</v>
      </c>
      <c r="C57" s="21" t="s">
        <v>185</v>
      </c>
      <c r="D57" s="148">
        <v>113.6</v>
      </c>
      <c r="E57" s="26">
        <v>15</v>
      </c>
      <c r="F57" s="67">
        <f t="shared" si="8"/>
        <v>1704</v>
      </c>
      <c r="G57" s="23">
        <v>105.83</v>
      </c>
      <c r="H57" s="23"/>
      <c r="I57" s="38">
        <f t="shared" si="5"/>
        <v>1809.83</v>
      </c>
      <c r="J57" s="52"/>
      <c r="K57" s="58"/>
      <c r="L57" s="58"/>
      <c r="M57" s="52"/>
      <c r="N57" s="52">
        <f t="shared" si="6"/>
        <v>0</v>
      </c>
      <c r="O57" s="45">
        <f t="shared" si="7"/>
        <v>1809.83</v>
      </c>
    </row>
    <row r="58" spans="1:15" s="39" customFormat="1" ht="37.5" customHeight="1" x14ac:dyDescent="0.2">
      <c r="A58" s="200"/>
      <c r="B58" s="205" t="s">
        <v>464</v>
      </c>
      <c r="C58" s="21" t="s">
        <v>186</v>
      </c>
      <c r="D58" s="148">
        <v>166</v>
      </c>
      <c r="E58" s="26">
        <v>15</v>
      </c>
      <c r="F58" s="67">
        <f t="shared" si="8"/>
        <v>2490</v>
      </c>
      <c r="G58" s="23">
        <v>15.18</v>
      </c>
      <c r="H58" s="23"/>
      <c r="I58" s="38">
        <f t="shared" si="5"/>
        <v>2505.1799999999998</v>
      </c>
      <c r="J58" s="52"/>
      <c r="K58" s="58"/>
      <c r="L58" s="58"/>
      <c r="M58" s="52"/>
      <c r="N58" s="52">
        <f t="shared" si="6"/>
        <v>0</v>
      </c>
      <c r="O58" s="45">
        <f t="shared" si="7"/>
        <v>2505.1799999999998</v>
      </c>
    </row>
    <row r="59" spans="1:15" s="39" customFormat="1" ht="37.5" customHeight="1" x14ac:dyDescent="0.2">
      <c r="A59" s="200"/>
      <c r="B59" s="205"/>
      <c r="C59" s="21" t="s">
        <v>424</v>
      </c>
      <c r="D59" s="148">
        <v>166</v>
      </c>
      <c r="E59" s="26">
        <v>15</v>
      </c>
      <c r="F59" s="67">
        <f t="shared" si="8"/>
        <v>2490</v>
      </c>
      <c r="G59" s="23">
        <v>15.18</v>
      </c>
      <c r="H59" s="23"/>
      <c r="I59" s="38">
        <f t="shared" si="5"/>
        <v>2505.1799999999998</v>
      </c>
      <c r="J59" s="52"/>
      <c r="K59" s="58"/>
      <c r="L59" s="58"/>
      <c r="M59" s="52"/>
      <c r="N59" s="52">
        <f t="shared" si="6"/>
        <v>0</v>
      </c>
      <c r="O59" s="45">
        <f t="shared" si="7"/>
        <v>2505.1799999999998</v>
      </c>
    </row>
    <row r="60" spans="1:15" s="39" customFormat="1" ht="37.5" customHeight="1" x14ac:dyDescent="0.2">
      <c r="A60" s="200"/>
      <c r="B60" s="143" t="s">
        <v>465</v>
      </c>
      <c r="C60" s="21" t="s">
        <v>187</v>
      </c>
      <c r="D60" s="148">
        <v>100.8</v>
      </c>
      <c r="E60" s="26">
        <v>15</v>
      </c>
      <c r="F60" s="67">
        <f t="shared" si="8"/>
        <v>1512</v>
      </c>
      <c r="G60" s="23">
        <v>118.11</v>
      </c>
      <c r="H60" s="23"/>
      <c r="I60" s="38">
        <f t="shared" si="5"/>
        <v>1630.11</v>
      </c>
      <c r="J60" s="52"/>
      <c r="K60" s="58"/>
      <c r="L60" s="58"/>
      <c r="M60" s="52"/>
      <c r="N60" s="52">
        <f t="shared" si="6"/>
        <v>0</v>
      </c>
      <c r="O60" s="45">
        <f t="shared" si="7"/>
        <v>1630.11</v>
      </c>
    </row>
    <row r="61" spans="1:15" s="39" customFormat="1" ht="37.5" customHeight="1" x14ac:dyDescent="0.2">
      <c r="A61" s="200"/>
      <c r="B61" s="143" t="s">
        <v>466</v>
      </c>
      <c r="C61" s="21" t="s">
        <v>188</v>
      </c>
      <c r="D61" s="148">
        <v>86.3</v>
      </c>
      <c r="E61" s="26">
        <v>15</v>
      </c>
      <c r="F61" s="67">
        <f t="shared" si="8"/>
        <v>1294.5</v>
      </c>
      <c r="G61" s="23">
        <v>132.13999999999999</v>
      </c>
      <c r="H61" s="23"/>
      <c r="I61" s="38">
        <f t="shared" si="5"/>
        <v>1426.6399999999999</v>
      </c>
      <c r="J61" s="52"/>
      <c r="K61" s="58"/>
      <c r="L61" s="58"/>
      <c r="M61" s="52"/>
      <c r="N61" s="52">
        <f t="shared" si="6"/>
        <v>0</v>
      </c>
      <c r="O61" s="45">
        <f t="shared" si="7"/>
        <v>1426.6399999999999</v>
      </c>
    </row>
    <row r="62" spans="1:15" s="39" customFormat="1" ht="37.5" customHeight="1" x14ac:dyDescent="0.2">
      <c r="A62" s="200"/>
      <c r="B62" s="143" t="s">
        <v>65</v>
      </c>
      <c r="C62" s="21" t="s">
        <v>189</v>
      </c>
      <c r="D62" s="148">
        <v>165</v>
      </c>
      <c r="E62" s="26">
        <v>15</v>
      </c>
      <c r="F62" s="67">
        <f t="shared" si="8"/>
        <v>2475</v>
      </c>
      <c r="G62" s="23">
        <v>16.14</v>
      </c>
      <c r="H62" s="23"/>
      <c r="I62" s="38">
        <f t="shared" si="5"/>
        <v>2491.14</v>
      </c>
      <c r="J62" s="52"/>
      <c r="K62" s="58"/>
      <c r="L62" s="58"/>
      <c r="M62" s="52"/>
      <c r="N62" s="52">
        <f t="shared" si="6"/>
        <v>0</v>
      </c>
      <c r="O62" s="45">
        <f t="shared" si="7"/>
        <v>2491.14</v>
      </c>
    </row>
    <row r="63" spans="1:15" s="39" customFormat="1" ht="37.5" customHeight="1" x14ac:dyDescent="0.2">
      <c r="A63" s="200"/>
      <c r="B63" s="143" t="s">
        <v>467</v>
      </c>
      <c r="C63" s="21" t="s">
        <v>190</v>
      </c>
      <c r="D63" s="148">
        <v>163.19999999999999</v>
      </c>
      <c r="E63" s="26">
        <v>15</v>
      </c>
      <c r="F63" s="67">
        <f t="shared" si="8"/>
        <v>2448</v>
      </c>
      <c r="G63" s="23">
        <v>17.87</v>
      </c>
      <c r="H63" s="23"/>
      <c r="I63" s="38">
        <f t="shared" si="5"/>
        <v>2465.87</v>
      </c>
      <c r="J63" s="52"/>
      <c r="K63" s="58"/>
      <c r="L63" s="58">
        <f>+F63*1%</f>
        <v>24.48</v>
      </c>
      <c r="M63" s="52"/>
      <c r="N63" s="52">
        <f t="shared" si="6"/>
        <v>24.48</v>
      </c>
      <c r="O63" s="45">
        <f t="shared" si="7"/>
        <v>2441.39</v>
      </c>
    </row>
    <row r="64" spans="1:15" s="39" customFormat="1" ht="37.5" customHeight="1" x14ac:dyDescent="0.2">
      <c r="A64" s="200"/>
      <c r="B64" s="143" t="s">
        <v>468</v>
      </c>
      <c r="C64" s="21" t="s">
        <v>191</v>
      </c>
      <c r="D64" s="148">
        <v>223.2</v>
      </c>
      <c r="E64" s="26">
        <v>15</v>
      </c>
      <c r="F64" s="67">
        <f t="shared" si="8"/>
        <v>3348</v>
      </c>
      <c r="G64" s="23"/>
      <c r="H64" s="23"/>
      <c r="I64" s="38">
        <f t="shared" si="5"/>
        <v>3348</v>
      </c>
      <c r="J64" s="52">
        <v>103.97</v>
      </c>
      <c r="K64" s="58">
        <v>50.32</v>
      </c>
      <c r="L64" s="58">
        <f>+F64*1%</f>
        <v>33.480000000000004</v>
      </c>
      <c r="M64" s="52"/>
      <c r="N64" s="52">
        <f t="shared" si="6"/>
        <v>187.76999999999998</v>
      </c>
      <c r="O64" s="45">
        <f t="shared" si="7"/>
        <v>3160.23</v>
      </c>
    </row>
    <row r="65" spans="1:15" s="39" customFormat="1" ht="37.5" customHeight="1" x14ac:dyDescent="0.2">
      <c r="A65" s="200"/>
      <c r="B65" s="143" t="s">
        <v>469</v>
      </c>
      <c r="C65" s="30" t="s">
        <v>193</v>
      </c>
      <c r="D65" s="148">
        <v>83.3</v>
      </c>
      <c r="E65" s="26">
        <v>15</v>
      </c>
      <c r="F65" s="67">
        <f t="shared" si="8"/>
        <v>1249.5</v>
      </c>
      <c r="G65" s="23">
        <v>130.11000000000001</v>
      </c>
      <c r="H65" s="23"/>
      <c r="I65" s="38">
        <f t="shared" si="5"/>
        <v>1379.6100000000001</v>
      </c>
      <c r="J65" s="52"/>
      <c r="K65" s="58"/>
      <c r="L65" s="58"/>
      <c r="M65" s="52"/>
      <c r="N65" s="52">
        <f t="shared" si="6"/>
        <v>0</v>
      </c>
      <c r="O65" s="45">
        <f t="shared" si="7"/>
        <v>1379.6100000000001</v>
      </c>
    </row>
    <row r="66" spans="1:15" s="39" customFormat="1" ht="37.5" customHeight="1" x14ac:dyDescent="0.2">
      <c r="A66" s="200"/>
      <c r="B66" s="143" t="s">
        <v>66</v>
      </c>
      <c r="C66" s="21" t="s">
        <v>194</v>
      </c>
      <c r="D66" s="148">
        <v>162</v>
      </c>
      <c r="E66" s="26">
        <v>15</v>
      </c>
      <c r="F66" s="67">
        <f t="shared" si="8"/>
        <v>2430</v>
      </c>
      <c r="G66" s="23">
        <v>19.02</v>
      </c>
      <c r="H66" s="23"/>
      <c r="I66" s="38">
        <f t="shared" si="5"/>
        <v>2449.02</v>
      </c>
      <c r="J66" s="52"/>
      <c r="K66" s="58"/>
      <c r="L66" s="58"/>
      <c r="M66" s="52"/>
      <c r="N66" s="52">
        <f t="shared" si="6"/>
        <v>0</v>
      </c>
      <c r="O66" s="45">
        <f t="shared" si="7"/>
        <v>2449.02</v>
      </c>
    </row>
    <row r="67" spans="1:15" s="39" customFormat="1" ht="37.5" customHeight="1" x14ac:dyDescent="0.2">
      <c r="A67" s="200"/>
      <c r="B67" s="144" t="s">
        <v>470</v>
      </c>
      <c r="C67" s="21" t="s">
        <v>192</v>
      </c>
      <c r="D67" s="148">
        <v>178.9</v>
      </c>
      <c r="E67" s="26">
        <v>15</v>
      </c>
      <c r="F67" s="67">
        <f t="shared" si="8"/>
        <v>2683.5</v>
      </c>
      <c r="G67" s="23"/>
      <c r="H67" s="23"/>
      <c r="I67" s="38">
        <f t="shared" si="5"/>
        <v>2683.5</v>
      </c>
      <c r="J67" s="52">
        <v>12.12</v>
      </c>
      <c r="K67" s="58"/>
      <c r="L67" s="58"/>
      <c r="M67" s="52"/>
      <c r="N67" s="52">
        <f t="shared" si="6"/>
        <v>12.12</v>
      </c>
      <c r="O67" s="45">
        <f t="shared" si="7"/>
        <v>2671.38</v>
      </c>
    </row>
    <row r="68" spans="1:15" s="39" customFormat="1" ht="37.5" customHeight="1" x14ac:dyDescent="0.2">
      <c r="A68" s="200"/>
      <c r="B68" s="143" t="s">
        <v>471</v>
      </c>
      <c r="C68" s="21" t="s">
        <v>195</v>
      </c>
      <c r="D68" s="148">
        <v>144.5</v>
      </c>
      <c r="E68" s="26">
        <v>15</v>
      </c>
      <c r="F68" s="67">
        <f t="shared" si="8"/>
        <v>2167.5</v>
      </c>
      <c r="G68" s="23">
        <v>50.31</v>
      </c>
      <c r="H68" s="23"/>
      <c r="I68" s="38">
        <f t="shared" si="5"/>
        <v>2217.81</v>
      </c>
      <c r="J68" s="52"/>
      <c r="K68" s="58"/>
      <c r="L68" s="58"/>
      <c r="M68" s="52"/>
      <c r="N68" s="52">
        <f t="shared" si="6"/>
        <v>0</v>
      </c>
      <c r="O68" s="45">
        <f t="shared" si="7"/>
        <v>2217.81</v>
      </c>
    </row>
    <row r="69" spans="1:15" s="39" customFormat="1" ht="37.5" customHeight="1" x14ac:dyDescent="0.2">
      <c r="A69" s="135"/>
      <c r="B69" s="143" t="s">
        <v>471</v>
      </c>
      <c r="C69" s="21" t="s">
        <v>196</v>
      </c>
      <c r="D69" s="148">
        <v>144.5</v>
      </c>
      <c r="E69" s="26">
        <v>15</v>
      </c>
      <c r="F69" s="67">
        <f t="shared" si="8"/>
        <v>2167.5</v>
      </c>
      <c r="G69" s="23">
        <v>50.31</v>
      </c>
      <c r="H69" s="23"/>
      <c r="I69" s="38">
        <f t="shared" si="5"/>
        <v>2217.81</v>
      </c>
      <c r="J69" s="52"/>
      <c r="K69" s="58"/>
      <c r="L69" s="58"/>
      <c r="M69" s="52">
        <v>1000</v>
      </c>
      <c r="N69" s="52">
        <f t="shared" si="6"/>
        <v>1000</v>
      </c>
      <c r="O69" s="45">
        <f t="shared" si="7"/>
        <v>1217.81</v>
      </c>
    </row>
    <row r="70" spans="1:15" s="39" customFormat="1" ht="37.5" customHeight="1" x14ac:dyDescent="0.2">
      <c r="A70" s="201" t="s">
        <v>67</v>
      </c>
      <c r="B70" s="143" t="s">
        <v>121</v>
      </c>
      <c r="C70" s="21" t="s">
        <v>232</v>
      </c>
      <c r="D70" s="148">
        <v>423</v>
      </c>
      <c r="E70" s="26">
        <v>15</v>
      </c>
      <c r="F70" s="67">
        <f t="shared" si="8"/>
        <v>6345</v>
      </c>
      <c r="G70" s="23"/>
      <c r="H70" s="23"/>
      <c r="I70" s="38">
        <f t="shared" si="5"/>
        <v>6345</v>
      </c>
      <c r="J70" s="52">
        <v>653.05999999999995</v>
      </c>
      <c r="K70" s="58"/>
      <c r="L70" s="58"/>
      <c r="M70" s="52"/>
      <c r="N70" s="52">
        <f t="shared" si="6"/>
        <v>653.05999999999995</v>
      </c>
      <c r="O70" s="45">
        <f t="shared" si="7"/>
        <v>5691.9400000000005</v>
      </c>
    </row>
    <row r="71" spans="1:15" s="39" customFormat="1" ht="37.5" customHeight="1" x14ac:dyDescent="0.2">
      <c r="A71" s="202"/>
      <c r="B71" s="149" t="s">
        <v>472</v>
      </c>
      <c r="C71" s="21" t="s">
        <v>198</v>
      </c>
      <c r="D71" s="148">
        <v>416</v>
      </c>
      <c r="E71" s="26">
        <v>15</v>
      </c>
      <c r="F71" s="67">
        <f t="shared" si="8"/>
        <v>6240</v>
      </c>
      <c r="G71" s="23"/>
      <c r="H71" s="23"/>
      <c r="I71" s="38">
        <f t="shared" si="5"/>
        <v>6240</v>
      </c>
      <c r="J71" s="52">
        <v>634.24</v>
      </c>
      <c r="K71" s="58"/>
      <c r="L71" s="58"/>
      <c r="M71" s="52"/>
      <c r="N71" s="52">
        <f t="shared" si="6"/>
        <v>634.24</v>
      </c>
      <c r="O71" s="45">
        <f t="shared" si="7"/>
        <v>5605.76</v>
      </c>
    </row>
    <row r="72" spans="1:15" s="39" customFormat="1" ht="37.5" customHeight="1" x14ac:dyDescent="0.2">
      <c r="A72" s="202"/>
      <c r="B72" s="143" t="s">
        <v>14</v>
      </c>
      <c r="C72" s="21" t="s">
        <v>624</v>
      </c>
      <c r="D72" s="148">
        <v>345.4</v>
      </c>
      <c r="E72" s="26">
        <v>15</v>
      </c>
      <c r="F72" s="67">
        <f t="shared" si="8"/>
        <v>5181</v>
      </c>
      <c r="G72" s="23"/>
      <c r="H72" s="23"/>
      <c r="I72" s="38">
        <f t="shared" si="5"/>
        <v>5181</v>
      </c>
      <c r="J72" s="52">
        <v>450.8</v>
      </c>
      <c r="K72" s="58"/>
      <c r="L72" s="58"/>
      <c r="M72" s="52"/>
      <c r="N72" s="52">
        <f t="shared" si="6"/>
        <v>450.8</v>
      </c>
      <c r="O72" s="45">
        <f t="shared" si="7"/>
        <v>4730.2</v>
      </c>
    </row>
    <row r="73" spans="1:15" s="39" customFormat="1" ht="37.5" customHeight="1" x14ac:dyDescent="0.2">
      <c r="A73" s="202"/>
      <c r="B73" s="205" t="s">
        <v>16</v>
      </c>
      <c r="C73" s="21" t="s">
        <v>428</v>
      </c>
      <c r="D73" s="148">
        <v>238.7</v>
      </c>
      <c r="E73" s="26">
        <v>15</v>
      </c>
      <c r="F73" s="67">
        <f t="shared" si="8"/>
        <v>3580.5</v>
      </c>
      <c r="G73" s="23"/>
      <c r="H73" s="23"/>
      <c r="I73" s="38">
        <f t="shared" si="5"/>
        <v>3580.5</v>
      </c>
      <c r="J73" s="52">
        <v>147</v>
      </c>
      <c r="K73" s="58"/>
      <c r="L73" s="58"/>
      <c r="M73" s="52"/>
      <c r="N73" s="52">
        <f t="shared" si="6"/>
        <v>147</v>
      </c>
      <c r="O73" s="45">
        <f t="shared" si="7"/>
        <v>3433.5</v>
      </c>
    </row>
    <row r="74" spans="1:15" s="39" customFormat="1" ht="37.5" customHeight="1" x14ac:dyDescent="0.2">
      <c r="A74" s="202"/>
      <c r="B74" s="205"/>
      <c r="C74" s="21" t="s">
        <v>611</v>
      </c>
      <c r="D74" s="148">
        <v>238.7</v>
      </c>
      <c r="E74" s="26">
        <v>15</v>
      </c>
      <c r="F74" s="67">
        <f t="shared" si="8"/>
        <v>3580.5</v>
      </c>
      <c r="G74" s="23"/>
      <c r="H74" s="23"/>
      <c r="I74" s="38">
        <f t="shared" si="5"/>
        <v>3580.5</v>
      </c>
      <c r="J74" s="52">
        <v>147</v>
      </c>
      <c r="K74" s="58"/>
      <c r="L74" s="58"/>
      <c r="M74" s="52"/>
      <c r="N74" s="52">
        <f t="shared" si="6"/>
        <v>147</v>
      </c>
      <c r="O74" s="45">
        <f t="shared" si="7"/>
        <v>3433.5</v>
      </c>
    </row>
    <row r="75" spans="1:15" s="39" customFormat="1" ht="37.5" customHeight="1" x14ac:dyDescent="0.2">
      <c r="A75" s="202"/>
      <c r="B75" s="205"/>
      <c r="C75" s="21" t="s">
        <v>571</v>
      </c>
      <c r="D75" s="148">
        <v>238.7</v>
      </c>
      <c r="E75" s="26">
        <v>15</v>
      </c>
      <c r="F75" s="67">
        <f t="shared" si="8"/>
        <v>3580.5</v>
      </c>
      <c r="G75" s="23"/>
      <c r="H75" s="23"/>
      <c r="I75" s="38">
        <f t="shared" si="5"/>
        <v>3580.5</v>
      </c>
      <c r="J75" s="58">
        <v>147</v>
      </c>
      <c r="K75" s="58"/>
      <c r="L75" s="58"/>
      <c r="M75" s="52"/>
      <c r="N75" s="52">
        <f t="shared" si="6"/>
        <v>147</v>
      </c>
      <c r="O75" s="45">
        <f t="shared" si="7"/>
        <v>3433.5</v>
      </c>
    </row>
    <row r="76" spans="1:15" s="39" customFormat="1" ht="37.5" customHeight="1" x14ac:dyDescent="0.2">
      <c r="A76" s="202"/>
      <c r="B76" s="143" t="s">
        <v>13</v>
      </c>
      <c r="C76" s="21" t="s">
        <v>199</v>
      </c>
      <c r="D76" s="148">
        <v>385.5</v>
      </c>
      <c r="E76" s="26">
        <v>15</v>
      </c>
      <c r="F76" s="67">
        <f t="shared" si="8"/>
        <v>5782.5</v>
      </c>
      <c r="G76" s="23"/>
      <c r="H76" s="23"/>
      <c r="I76" s="38">
        <f t="shared" si="5"/>
        <v>5782.5</v>
      </c>
      <c r="J76" s="52">
        <v>552.26</v>
      </c>
      <c r="K76" s="58">
        <v>75.25</v>
      </c>
      <c r="L76" s="58"/>
      <c r="M76" s="52"/>
      <c r="N76" s="52">
        <f t="shared" si="6"/>
        <v>627.51</v>
      </c>
      <c r="O76" s="45">
        <f t="shared" si="7"/>
        <v>5154.99</v>
      </c>
    </row>
    <row r="77" spans="1:15" s="39" customFormat="1" ht="37.5" customHeight="1" x14ac:dyDescent="0.2">
      <c r="A77" s="202"/>
      <c r="B77" s="205" t="s">
        <v>135</v>
      </c>
      <c r="C77" s="21" t="s">
        <v>200</v>
      </c>
      <c r="D77" s="148">
        <v>207.8</v>
      </c>
      <c r="E77" s="26">
        <v>15</v>
      </c>
      <c r="F77" s="67">
        <f t="shared" si="8"/>
        <v>3117</v>
      </c>
      <c r="G77" s="23"/>
      <c r="H77" s="23"/>
      <c r="I77" s="38">
        <f t="shared" si="5"/>
        <v>3117</v>
      </c>
      <c r="J77" s="52">
        <v>78.84</v>
      </c>
      <c r="K77" s="58"/>
      <c r="L77" s="58"/>
      <c r="M77" s="52"/>
      <c r="N77" s="52">
        <f t="shared" si="6"/>
        <v>78.84</v>
      </c>
      <c r="O77" s="45">
        <f t="shared" si="7"/>
        <v>3038.16</v>
      </c>
    </row>
    <row r="78" spans="1:15" s="39" customFormat="1" ht="37.5" customHeight="1" x14ac:dyDescent="0.2">
      <c r="A78" s="202"/>
      <c r="B78" s="205"/>
      <c r="C78" s="21" t="s">
        <v>201</v>
      </c>
      <c r="D78" s="148">
        <v>207.8</v>
      </c>
      <c r="E78" s="26">
        <v>15</v>
      </c>
      <c r="F78" s="67">
        <f t="shared" si="8"/>
        <v>3117</v>
      </c>
      <c r="G78" s="23"/>
      <c r="H78" s="23"/>
      <c r="I78" s="38">
        <f t="shared" si="5"/>
        <v>3117</v>
      </c>
      <c r="J78" s="52">
        <v>78.84</v>
      </c>
      <c r="K78" s="58"/>
      <c r="L78" s="58"/>
      <c r="M78" s="52"/>
      <c r="N78" s="52">
        <f t="shared" si="6"/>
        <v>78.84</v>
      </c>
      <c r="O78" s="45">
        <f t="shared" si="7"/>
        <v>3038.16</v>
      </c>
    </row>
    <row r="79" spans="1:15" s="39" customFormat="1" ht="37.5" customHeight="1" x14ac:dyDescent="0.2">
      <c r="A79" s="202"/>
      <c r="B79" s="143" t="s">
        <v>15</v>
      </c>
      <c r="C79" s="21" t="s">
        <v>202</v>
      </c>
      <c r="D79" s="148">
        <v>207.8</v>
      </c>
      <c r="E79" s="26">
        <v>15</v>
      </c>
      <c r="F79" s="67">
        <f t="shared" si="8"/>
        <v>3117</v>
      </c>
      <c r="G79" s="23"/>
      <c r="H79" s="23"/>
      <c r="I79" s="38">
        <f t="shared" si="5"/>
        <v>3117</v>
      </c>
      <c r="J79" s="52">
        <v>78.84</v>
      </c>
      <c r="K79" s="58"/>
      <c r="L79" s="58"/>
      <c r="M79" s="52"/>
      <c r="N79" s="52">
        <f t="shared" si="6"/>
        <v>78.84</v>
      </c>
      <c r="O79" s="45">
        <f t="shared" si="7"/>
        <v>3038.16</v>
      </c>
    </row>
    <row r="80" spans="1:15" s="39" customFormat="1" ht="37.5" customHeight="1" x14ac:dyDescent="0.2">
      <c r="A80" s="202"/>
      <c r="B80" s="143" t="s">
        <v>136</v>
      </c>
      <c r="C80" s="21" t="s">
        <v>203</v>
      </c>
      <c r="D80" s="148">
        <v>244.7</v>
      </c>
      <c r="E80" s="26">
        <v>15</v>
      </c>
      <c r="F80" s="67">
        <f t="shared" si="8"/>
        <v>3670.5</v>
      </c>
      <c r="G80" s="23"/>
      <c r="H80" s="23"/>
      <c r="I80" s="38">
        <f t="shared" si="5"/>
        <v>3670.5</v>
      </c>
      <c r="J80" s="52">
        <v>264.16000000000003</v>
      </c>
      <c r="K80" s="58"/>
      <c r="L80" s="58">
        <f>+F80*1%</f>
        <v>36.704999999999998</v>
      </c>
      <c r="M80" s="52"/>
      <c r="N80" s="52">
        <f t="shared" si="6"/>
        <v>300.86500000000001</v>
      </c>
      <c r="O80" s="45">
        <f t="shared" si="7"/>
        <v>3369.6350000000002</v>
      </c>
    </row>
    <row r="81" spans="1:15" s="39" customFormat="1" ht="37.5" customHeight="1" x14ac:dyDescent="0.2">
      <c r="A81" s="202"/>
      <c r="B81" s="143" t="s">
        <v>68</v>
      </c>
      <c r="C81" s="21" t="s">
        <v>204</v>
      </c>
      <c r="D81" s="148">
        <v>290.5</v>
      </c>
      <c r="E81" s="26">
        <v>15</v>
      </c>
      <c r="F81" s="67">
        <f t="shared" si="8"/>
        <v>4357.5</v>
      </c>
      <c r="G81" s="23"/>
      <c r="H81" s="23"/>
      <c r="I81" s="38">
        <f t="shared" si="5"/>
        <v>4357.5</v>
      </c>
      <c r="J81" s="52">
        <v>338.91</v>
      </c>
      <c r="K81" s="58">
        <v>56.75</v>
      </c>
      <c r="L81" s="58"/>
      <c r="M81" s="52"/>
      <c r="N81" s="52">
        <f t="shared" si="6"/>
        <v>395.66</v>
      </c>
      <c r="O81" s="45">
        <f t="shared" si="7"/>
        <v>3961.84</v>
      </c>
    </row>
    <row r="82" spans="1:15" s="39" customFormat="1" ht="37.5" customHeight="1" x14ac:dyDescent="0.2">
      <c r="A82" s="202"/>
      <c r="B82" s="143" t="s">
        <v>69</v>
      </c>
      <c r="C82" s="21" t="s">
        <v>373</v>
      </c>
      <c r="D82" s="148">
        <v>312</v>
      </c>
      <c r="E82" s="26">
        <v>15</v>
      </c>
      <c r="F82" s="67">
        <f t="shared" si="8"/>
        <v>4680</v>
      </c>
      <c r="G82" s="29"/>
      <c r="H82" s="29"/>
      <c r="I82" s="38">
        <f t="shared" si="5"/>
        <v>4680</v>
      </c>
      <c r="J82" s="58">
        <v>374</v>
      </c>
      <c r="K82" s="58">
        <v>56.75</v>
      </c>
      <c r="L82" s="58"/>
      <c r="M82" s="58"/>
      <c r="N82" s="52">
        <f t="shared" si="6"/>
        <v>430.75</v>
      </c>
      <c r="O82" s="45">
        <f t="shared" si="7"/>
        <v>4249.25</v>
      </c>
    </row>
    <row r="83" spans="1:15" s="39" customFormat="1" ht="37.5" customHeight="1" x14ac:dyDescent="0.2">
      <c r="A83" s="202"/>
      <c r="B83" s="236" t="s">
        <v>70</v>
      </c>
      <c r="C83" s="21" t="s">
        <v>423</v>
      </c>
      <c r="D83" s="148">
        <v>227</v>
      </c>
      <c r="E83" s="26">
        <v>15</v>
      </c>
      <c r="F83" s="67">
        <f t="shared" si="8"/>
        <v>3405</v>
      </c>
      <c r="G83" s="23"/>
      <c r="H83" s="23"/>
      <c r="I83" s="38">
        <f t="shared" si="5"/>
        <v>3405</v>
      </c>
      <c r="J83" s="52">
        <v>110.18</v>
      </c>
      <c r="K83" s="58">
        <v>50.67</v>
      </c>
      <c r="L83" s="58"/>
      <c r="M83" s="52"/>
      <c r="N83" s="52">
        <f t="shared" si="6"/>
        <v>160.85000000000002</v>
      </c>
      <c r="O83" s="45">
        <f t="shared" si="7"/>
        <v>3244.15</v>
      </c>
    </row>
    <row r="84" spans="1:15" s="39" customFormat="1" ht="37.5" customHeight="1" x14ac:dyDescent="0.2">
      <c r="A84" s="202"/>
      <c r="B84" s="236"/>
      <c r="C84" s="21" t="s">
        <v>205</v>
      </c>
      <c r="D84" s="148">
        <v>227</v>
      </c>
      <c r="E84" s="26">
        <v>15</v>
      </c>
      <c r="F84" s="67">
        <f t="shared" si="8"/>
        <v>3405</v>
      </c>
      <c r="G84" s="23"/>
      <c r="H84" s="23"/>
      <c r="I84" s="38">
        <f t="shared" si="5"/>
        <v>3405</v>
      </c>
      <c r="J84" s="52">
        <v>110.18</v>
      </c>
      <c r="K84" s="58">
        <v>75.25</v>
      </c>
      <c r="L84" s="58"/>
      <c r="M84" s="52"/>
      <c r="N84" s="52">
        <f t="shared" si="6"/>
        <v>185.43</v>
      </c>
      <c r="O84" s="45">
        <f t="shared" si="7"/>
        <v>3219.57</v>
      </c>
    </row>
    <row r="85" spans="1:15" s="39" customFormat="1" ht="37.5" customHeight="1" x14ac:dyDescent="0.2">
      <c r="A85" s="202"/>
      <c r="B85" s="236"/>
      <c r="C85" s="21" t="s">
        <v>206</v>
      </c>
      <c r="D85" s="148">
        <v>227</v>
      </c>
      <c r="E85" s="26">
        <v>15</v>
      </c>
      <c r="F85" s="67">
        <f t="shared" si="8"/>
        <v>3405</v>
      </c>
      <c r="G85" s="23"/>
      <c r="H85" s="23"/>
      <c r="I85" s="38">
        <f t="shared" si="5"/>
        <v>3405</v>
      </c>
      <c r="J85" s="52">
        <v>110.18</v>
      </c>
      <c r="K85" s="58">
        <v>50.67</v>
      </c>
      <c r="L85" s="58"/>
      <c r="M85" s="52"/>
      <c r="N85" s="52">
        <f t="shared" si="6"/>
        <v>160.85000000000002</v>
      </c>
      <c r="O85" s="45">
        <f t="shared" si="7"/>
        <v>3244.15</v>
      </c>
    </row>
    <row r="86" spans="1:15" s="39" customFormat="1" ht="37.5" customHeight="1" x14ac:dyDescent="0.2">
      <c r="A86" s="202" t="s">
        <v>67</v>
      </c>
      <c r="B86" s="236"/>
      <c r="C86" s="21" t="s">
        <v>207</v>
      </c>
      <c r="D86" s="148">
        <v>227</v>
      </c>
      <c r="E86" s="26">
        <v>15</v>
      </c>
      <c r="F86" s="67">
        <f t="shared" si="8"/>
        <v>3405</v>
      </c>
      <c r="G86" s="23"/>
      <c r="H86" s="23"/>
      <c r="I86" s="38">
        <f t="shared" ref="I86:I149" si="9">+F86+G86+H86</f>
        <v>3405</v>
      </c>
      <c r="J86" s="52">
        <v>110.18</v>
      </c>
      <c r="K86" s="58">
        <v>56.75</v>
      </c>
      <c r="L86" s="58"/>
      <c r="M86" s="52"/>
      <c r="N86" s="52">
        <f t="shared" ref="N86:N149" si="10">+J86+K86+L86+M86</f>
        <v>166.93</v>
      </c>
      <c r="O86" s="45">
        <f t="shared" ref="O86:O149" si="11">+I86-N86</f>
        <v>3238.07</v>
      </c>
    </row>
    <row r="87" spans="1:15" s="39" customFormat="1" ht="37.5" customHeight="1" x14ac:dyDescent="0.2">
      <c r="A87" s="202"/>
      <c r="B87" s="236"/>
      <c r="C87" s="21" t="s">
        <v>208</v>
      </c>
      <c r="D87" s="148">
        <v>227</v>
      </c>
      <c r="E87" s="26">
        <v>15</v>
      </c>
      <c r="F87" s="67">
        <f t="shared" si="8"/>
        <v>3405</v>
      </c>
      <c r="G87" s="23"/>
      <c r="H87" s="23"/>
      <c r="I87" s="38">
        <f t="shared" si="9"/>
        <v>3405</v>
      </c>
      <c r="J87" s="52">
        <v>110.18</v>
      </c>
      <c r="K87" s="58">
        <v>56.75</v>
      </c>
      <c r="L87" s="58"/>
      <c r="M87" s="52"/>
      <c r="N87" s="52">
        <f t="shared" si="10"/>
        <v>166.93</v>
      </c>
      <c r="O87" s="45">
        <f t="shared" si="11"/>
        <v>3238.07</v>
      </c>
    </row>
    <row r="88" spans="1:15" s="39" customFormat="1" ht="37.5" customHeight="1" x14ac:dyDescent="0.2">
      <c r="A88" s="202"/>
      <c r="B88" s="143" t="s">
        <v>71</v>
      </c>
      <c r="C88" s="21" t="s">
        <v>209</v>
      </c>
      <c r="D88" s="148">
        <v>290.60000000000002</v>
      </c>
      <c r="E88" s="26">
        <v>15</v>
      </c>
      <c r="F88" s="67">
        <f t="shared" ref="F88:F155" si="12">+D88*E88</f>
        <v>4359</v>
      </c>
      <c r="G88" s="23"/>
      <c r="H88" s="23"/>
      <c r="I88" s="38">
        <f t="shared" si="9"/>
        <v>4359</v>
      </c>
      <c r="J88" s="52">
        <v>339.07</v>
      </c>
      <c r="K88" s="58">
        <v>75.25</v>
      </c>
      <c r="L88" s="58"/>
      <c r="M88" s="52"/>
      <c r="N88" s="52">
        <f t="shared" si="10"/>
        <v>414.32</v>
      </c>
      <c r="O88" s="45">
        <f t="shared" si="11"/>
        <v>3944.68</v>
      </c>
    </row>
    <row r="89" spans="1:15" s="39" customFormat="1" ht="37.5" customHeight="1" x14ac:dyDescent="0.2">
      <c r="A89" s="202"/>
      <c r="B89" s="205" t="s">
        <v>72</v>
      </c>
      <c r="C89" s="21" t="s">
        <v>210</v>
      </c>
      <c r="D89" s="148">
        <v>227</v>
      </c>
      <c r="E89" s="26">
        <v>15</v>
      </c>
      <c r="F89" s="67">
        <f t="shared" si="12"/>
        <v>3405</v>
      </c>
      <c r="G89" s="23"/>
      <c r="H89" s="23"/>
      <c r="I89" s="38">
        <f t="shared" si="9"/>
        <v>3405</v>
      </c>
      <c r="J89" s="52">
        <v>110.18</v>
      </c>
      <c r="K89" s="58">
        <v>56.75</v>
      </c>
      <c r="L89" s="58"/>
      <c r="M89" s="52"/>
      <c r="N89" s="52">
        <f t="shared" si="10"/>
        <v>166.93</v>
      </c>
      <c r="O89" s="45">
        <f t="shared" si="11"/>
        <v>3238.07</v>
      </c>
    </row>
    <row r="90" spans="1:15" s="39" customFormat="1" ht="37.5" customHeight="1" x14ac:dyDescent="0.2">
      <c r="A90" s="202"/>
      <c r="B90" s="205"/>
      <c r="C90" s="21" t="s">
        <v>211</v>
      </c>
      <c r="D90" s="148">
        <v>227</v>
      </c>
      <c r="E90" s="26">
        <v>15</v>
      </c>
      <c r="F90" s="67">
        <f t="shared" si="12"/>
        <v>3405</v>
      </c>
      <c r="G90" s="23"/>
      <c r="H90" s="23"/>
      <c r="I90" s="38">
        <f t="shared" si="9"/>
        <v>3405</v>
      </c>
      <c r="J90" s="52">
        <v>110.18</v>
      </c>
      <c r="K90" s="58">
        <v>56.75</v>
      </c>
      <c r="L90" s="58"/>
      <c r="M90" s="52"/>
      <c r="N90" s="52">
        <f t="shared" si="10"/>
        <v>166.93</v>
      </c>
      <c r="O90" s="45">
        <f t="shared" si="11"/>
        <v>3238.07</v>
      </c>
    </row>
    <row r="91" spans="1:15" s="39" customFormat="1" ht="37.5" customHeight="1" x14ac:dyDescent="0.2">
      <c r="A91" s="202"/>
      <c r="B91" s="205"/>
      <c r="C91" s="21" t="s">
        <v>400</v>
      </c>
      <c r="D91" s="148">
        <v>227</v>
      </c>
      <c r="E91" s="26">
        <v>15</v>
      </c>
      <c r="F91" s="67">
        <f t="shared" si="12"/>
        <v>3405</v>
      </c>
      <c r="G91" s="23"/>
      <c r="H91" s="23"/>
      <c r="I91" s="38">
        <f t="shared" si="9"/>
        <v>3405</v>
      </c>
      <c r="J91" s="52">
        <v>110.18</v>
      </c>
      <c r="K91" s="58"/>
      <c r="L91" s="58"/>
      <c r="M91" s="52"/>
      <c r="N91" s="52">
        <f t="shared" si="10"/>
        <v>110.18</v>
      </c>
      <c r="O91" s="45">
        <f t="shared" si="11"/>
        <v>3294.82</v>
      </c>
    </row>
    <row r="92" spans="1:15" s="39" customFormat="1" ht="37.5" customHeight="1" x14ac:dyDescent="0.2">
      <c r="A92" s="202"/>
      <c r="B92" s="205"/>
      <c r="C92" s="21" t="s">
        <v>387</v>
      </c>
      <c r="D92" s="148">
        <v>227</v>
      </c>
      <c r="E92" s="26">
        <v>15</v>
      </c>
      <c r="F92" s="67">
        <f t="shared" si="12"/>
        <v>3405</v>
      </c>
      <c r="G92" s="23"/>
      <c r="H92" s="23"/>
      <c r="I92" s="38">
        <f t="shared" si="9"/>
        <v>3405</v>
      </c>
      <c r="J92" s="52">
        <v>110.18</v>
      </c>
      <c r="K92" s="58">
        <v>57.44</v>
      </c>
      <c r="L92" s="58"/>
      <c r="M92" s="52"/>
      <c r="N92" s="52">
        <f t="shared" si="10"/>
        <v>167.62</v>
      </c>
      <c r="O92" s="45">
        <f t="shared" si="11"/>
        <v>3237.38</v>
      </c>
    </row>
    <row r="93" spans="1:15" s="39" customFormat="1" ht="37.5" customHeight="1" x14ac:dyDescent="0.2">
      <c r="A93" s="202"/>
      <c r="B93" s="205"/>
      <c r="C93" s="21" t="s">
        <v>553</v>
      </c>
      <c r="D93" s="148">
        <v>227</v>
      </c>
      <c r="E93" s="26">
        <v>15</v>
      </c>
      <c r="F93" s="67">
        <f t="shared" si="12"/>
        <v>3405</v>
      </c>
      <c r="G93" s="23"/>
      <c r="H93" s="23"/>
      <c r="I93" s="38">
        <f t="shared" si="9"/>
        <v>3405</v>
      </c>
      <c r="J93" s="58">
        <v>110.18</v>
      </c>
      <c r="K93" s="58"/>
      <c r="L93" s="58"/>
      <c r="M93" s="52"/>
      <c r="N93" s="52">
        <f t="shared" si="10"/>
        <v>110.18</v>
      </c>
      <c r="O93" s="45">
        <f t="shared" si="11"/>
        <v>3294.82</v>
      </c>
    </row>
    <row r="94" spans="1:15" s="39" customFormat="1" ht="37.5" customHeight="1" x14ac:dyDescent="0.2">
      <c r="A94" s="202"/>
      <c r="B94" s="205" t="s">
        <v>473</v>
      </c>
      <c r="C94" s="21" t="s">
        <v>212</v>
      </c>
      <c r="D94" s="148">
        <v>240.3</v>
      </c>
      <c r="E94" s="26">
        <v>15</v>
      </c>
      <c r="F94" s="67">
        <f t="shared" si="12"/>
        <v>3604.5</v>
      </c>
      <c r="G94" s="23"/>
      <c r="H94" s="23"/>
      <c r="I94" s="38">
        <f t="shared" si="9"/>
        <v>3604.5</v>
      </c>
      <c r="J94" s="52">
        <v>149.61000000000001</v>
      </c>
      <c r="K94" s="58">
        <v>56.75</v>
      </c>
      <c r="L94" s="58">
        <f>+F94*1%</f>
        <v>36.045000000000002</v>
      </c>
      <c r="M94" s="52"/>
      <c r="N94" s="52">
        <f t="shared" si="10"/>
        <v>242.40500000000003</v>
      </c>
      <c r="O94" s="45">
        <f t="shared" si="11"/>
        <v>3362.0949999999998</v>
      </c>
    </row>
    <row r="95" spans="1:15" s="39" customFormat="1" ht="37.5" customHeight="1" x14ac:dyDescent="0.2">
      <c r="A95" s="202"/>
      <c r="B95" s="205"/>
      <c r="C95" s="21" t="s">
        <v>213</v>
      </c>
      <c r="D95" s="148">
        <v>240.3</v>
      </c>
      <c r="E95" s="26">
        <v>15</v>
      </c>
      <c r="F95" s="67">
        <f t="shared" si="12"/>
        <v>3604.5</v>
      </c>
      <c r="G95" s="23"/>
      <c r="H95" s="23"/>
      <c r="I95" s="38">
        <f t="shared" si="9"/>
        <v>3604.5</v>
      </c>
      <c r="J95" s="52">
        <v>149.61000000000001</v>
      </c>
      <c r="K95" s="58">
        <v>76.709999999999994</v>
      </c>
      <c r="L95" s="58">
        <f>+F95*1%</f>
        <v>36.045000000000002</v>
      </c>
      <c r="M95" s="52"/>
      <c r="N95" s="52">
        <f t="shared" si="10"/>
        <v>262.36500000000001</v>
      </c>
      <c r="O95" s="45">
        <f t="shared" si="11"/>
        <v>3342.1350000000002</v>
      </c>
    </row>
    <row r="96" spans="1:15" s="39" customFormat="1" ht="37.5" customHeight="1" x14ac:dyDescent="0.2">
      <c r="A96" s="202"/>
      <c r="B96" s="143" t="s">
        <v>474</v>
      </c>
      <c r="C96" s="21" t="s">
        <v>197</v>
      </c>
      <c r="D96" s="148">
        <v>400</v>
      </c>
      <c r="E96" s="26">
        <v>12</v>
      </c>
      <c r="F96" s="67">
        <f>+D96*E96</f>
        <v>4800</v>
      </c>
      <c r="G96" s="23"/>
      <c r="H96" s="23"/>
      <c r="I96" s="38">
        <f t="shared" si="9"/>
        <v>4800</v>
      </c>
      <c r="J96" s="52">
        <v>389.92</v>
      </c>
      <c r="K96" s="58"/>
      <c r="L96" s="58"/>
      <c r="M96" s="52"/>
      <c r="N96" s="52">
        <f t="shared" si="10"/>
        <v>389.92</v>
      </c>
      <c r="O96" s="45">
        <f t="shared" si="11"/>
        <v>4410.08</v>
      </c>
    </row>
    <row r="97" spans="1:15" s="39" customFormat="1" ht="37.5" customHeight="1" x14ac:dyDescent="0.2">
      <c r="A97" s="202"/>
      <c r="B97" s="205" t="s">
        <v>18</v>
      </c>
      <c r="C97" s="30" t="s">
        <v>214</v>
      </c>
      <c r="D97" s="148">
        <v>320</v>
      </c>
      <c r="E97" s="26">
        <v>15</v>
      </c>
      <c r="F97" s="67">
        <f t="shared" si="12"/>
        <v>4800</v>
      </c>
      <c r="G97" s="23"/>
      <c r="H97" s="23"/>
      <c r="I97" s="38">
        <f t="shared" si="9"/>
        <v>4800</v>
      </c>
      <c r="J97" s="52">
        <v>389.92</v>
      </c>
      <c r="K97" s="58">
        <v>57.44</v>
      </c>
      <c r="L97" s="58">
        <f>+F97*1%</f>
        <v>48</v>
      </c>
      <c r="M97" s="52"/>
      <c r="N97" s="52">
        <f t="shared" si="10"/>
        <v>495.36</v>
      </c>
      <c r="O97" s="45">
        <f t="shared" si="11"/>
        <v>4304.6400000000003</v>
      </c>
    </row>
    <row r="98" spans="1:15" s="39" customFormat="1" ht="37.5" customHeight="1" x14ac:dyDescent="0.2">
      <c r="A98" s="202"/>
      <c r="B98" s="205"/>
      <c r="C98" s="21" t="s">
        <v>215</v>
      </c>
      <c r="D98" s="148">
        <v>320</v>
      </c>
      <c r="E98" s="26">
        <v>15</v>
      </c>
      <c r="F98" s="67">
        <f t="shared" si="12"/>
        <v>4800</v>
      </c>
      <c r="G98" s="23"/>
      <c r="H98" s="23"/>
      <c r="I98" s="38">
        <f t="shared" si="9"/>
        <v>4800</v>
      </c>
      <c r="J98" s="52">
        <v>389.92</v>
      </c>
      <c r="K98" s="58">
        <v>56.75</v>
      </c>
      <c r="L98" s="58">
        <f>+F98*1%</f>
        <v>48</v>
      </c>
      <c r="M98" s="52"/>
      <c r="N98" s="52">
        <f t="shared" si="10"/>
        <v>494.67</v>
      </c>
      <c r="O98" s="45">
        <f t="shared" si="11"/>
        <v>4305.33</v>
      </c>
    </row>
    <row r="99" spans="1:15" s="39" customFormat="1" ht="37.5" customHeight="1" x14ac:dyDescent="0.2">
      <c r="A99" s="202"/>
      <c r="B99" s="205"/>
      <c r="C99" s="21" t="s">
        <v>216</v>
      </c>
      <c r="D99" s="148">
        <v>320</v>
      </c>
      <c r="E99" s="26">
        <v>15</v>
      </c>
      <c r="F99" s="67">
        <f t="shared" si="12"/>
        <v>4800</v>
      </c>
      <c r="G99" s="23"/>
      <c r="H99" s="23"/>
      <c r="I99" s="38">
        <f t="shared" si="9"/>
        <v>4800</v>
      </c>
      <c r="J99" s="52">
        <v>389.92</v>
      </c>
      <c r="K99" s="58">
        <v>56.75</v>
      </c>
      <c r="L99" s="58">
        <f>+F99*1%</f>
        <v>48</v>
      </c>
      <c r="M99" s="52"/>
      <c r="N99" s="52">
        <f t="shared" si="10"/>
        <v>494.67</v>
      </c>
      <c r="O99" s="45">
        <f t="shared" si="11"/>
        <v>4305.33</v>
      </c>
    </row>
    <row r="100" spans="1:15" s="39" customFormat="1" ht="37.5" customHeight="1" x14ac:dyDescent="0.2">
      <c r="A100" s="202"/>
      <c r="B100" s="143" t="s">
        <v>19</v>
      </c>
      <c r="C100" s="21" t="s">
        <v>217</v>
      </c>
      <c r="D100" s="148">
        <v>302.10000000000002</v>
      </c>
      <c r="E100" s="26">
        <v>15</v>
      </c>
      <c r="F100" s="67">
        <f t="shared" si="12"/>
        <v>4531.5</v>
      </c>
      <c r="G100" s="23"/>
      <c r="H100" s="23"/>
      <c r="I100" s="38">
        <f t="shared" si="9"/>
        <v>4531.5</v>
      </c>
      <c r="J100" s="52">
        <v>357.84</v>
      </c>
      <c r="K100" s="58">
        <v>56.75</v>
      </c>
      <c r="L100" s="58">
        <f>+F100*1%</f>
        <v>45.314999999999998</v>
      </c>
      <c r="M100" s="52"/>
      <c r="N100" s="52">
        <f t="shared" si="10"/>
        <v>459.90499999999997</v>
      </c>
      <c r="O100" s="45">
        <f t="shared" si="11"/>
        <v>4071.5950000000003</v>
      </c>
    </row>
    <row r="101" spans="1:15" s="39" customFormat="1" ht="37.5" customHeight="1" x14ac:dyDescent="0.2">
      <c r="A101" s="202"/>
      <c r="B101" s="205" t="s">
        <v>107</v>
      </c>
      <c r="C101" s="21" t="s">
        <v>430</v>
      </c>
      <c r="D101" s="148">
        <v>235.1</v>
      </c>
      <c r="E101" s="26">
        <v>15</v>
      </c>
      <c r="F101" s="67">
        <f t="shared" si="12"/>
        <v>3526.5</v>
      </c>
      <c r="G101" s="23"/>
      <c r="H101" s="23"/>
      <c r="I101" s="38">
        <f t="shared" si="9"/>
        <v>3526.5</v>
      </c>
      <c r="J101" s="52">
        <v>141.12</v>
      </c>
      <c r="K101" s="58"/>
      <c r="L101" s="58"/>
      <c r="M101" s="52"/>
      <c r="N101" s="52">
        <f t="shared" si="10"/>
        <v>141.12</v>
      </c>
      <c r="O101" s="45">
        <f t="shared" si="11"/>
        <v>3385.38</v>
      </c>
    </row>
    <row r="102" spans="1:15" s="39" customFormat="1" ht="37.5" customHeight="1" x14ac:dyDescent="0.2">
      <c r="A102" s="202"/>
      <c r="B102" s="205"/>
      <c r="C102" s="21" t="s">
        <v>218</v>
      </c>
      <c r="D102" s="148">
        <v>235.1</v>
      </c>
      <c r="E102" s="26">
        <v>15</v>
      </c>
      <c r="F102" s="67">
        <f t="shared" si="12"/>
        <v>3526.5</v>
      </c>
      <c r="G102" s="23"/>
      <c r="H102" s="23"/>
      <c r="I102" s="38">
        <f t="shared" si="9"/>
        <v>3526.5</v>
      </c>
      <c r="J102" s="52">
        <v>141.12</v>
      </c>
      <c r="K102" s="58">
        <v>56.75</v>
      </c>
      <c r="L102" s="58"/>
      <c r="M102" s="52">
        <v>416</v>
      </c>
      <c r="N102" s="52">
        <f t="shared" si="10"/>
        <v>613.87</v>
      </c>
      <c r="O102" s="45">
        <f t="shared" si="11"/>
        <v>2912.63</v>
      </c>
    </row>
    <row r="103" spans="1:15" s="39" customFormat="1" ht="37.5" customHeight="1" x14ac:dyDescent="0.2">
      <c r="A103" s="202" t="s">
        <v>67</v>
      </c>
      <c r="B103" s="143" t="s">
        <v>137</v>
      </c>
      <c r="C103" s="21" t="s">
        <v>219</v>
      </c>
      <c r="D103" s="148">
        <v>423</v>
      </c>
      <c r="E103" s="26">
        <v>15</v>
      </c>
      <c r="F103" s="67">
        <f t="shared" si="12"/>
        <v>6345</v>
      </c>
      <c r="G103" s="23"/>
      <c r="H103" s="23"/>
      <c r="I103" s="38">
        <f t="shared" si="9"/>
        <v>6345</v>
      </c>
      <c r="J103" s="58">
        <v>653.05999999999995</v>
      </c>
      <c r="K103" s="58"/>
      <c r="L103" s="58"/>
      <c r="M103" s="52"/>
      <c r="N103" s="52">
        <f t="shared" si="10"/>
        <v>653.05999999999995</v>
      </c>
      <c r="O103" s="45">
        <f t="shared" si="11"/>
        <v>5691.9400000000005</v>
      </c>
    </row>
    <row r="104" spans="1:15" s="39" customFormat="1" ht="37.5" customHeight="1" x14ac:dyDescent="0.2">
      <c r="A104" s="202"/>
      <c r="B104" s="143" t="s">
        <v>475</v>
      </c>
      <c r="C104" s="21" t="s">
        <v>220</v>
      </c>
      <c r="D104" s="148">
        <v>253.6</v>
      </c>
      <c r="E104" s="26">
        <v>15</v>
      </c>
      <c r="F104" s="67">
        <f t="shared" si="12"/>
        <v>3804</v>
      </c>
      <c r="G104" s="23"/>
      <c r="H104" s="23"/>
      <c r="I104" s="38">
        <f t="shared" si="9"/>
        <v>3804</v>
      </c>
      <c r="J104" s="52">
        <v>278.69</v>
      </c>
      <c r="K104" s="58">
        <v>56.75</v>
      </c>
      <c r="L104" s="58">
        <f>+F104*1%</f>
        <v>38.04</v>
      </c>
      <c r="M104" s="52"/>
      <c r="N104" s="52">
        <f t="shared" si="10"/>
        <v>373.48</v>
      </c>
      <c r="O104" s="45">
        <f t="shared" si="11"/>
        <v>3430.52</v>
      </c>
    </row>
    <row r="105" spans="1:15" s="39" customFormat="1" ht="37.5" customHeight="1" x14ac:dyDescent="0.2">
      <c r="A105" s="202"/>
      <c r="B105" s="205" t="s">
        <v>476</v>
      </c>
      <c r="C105" s="21" t="s">
        <v>221</v>
      </c>
      <c r="D105" s="148">
        <v>211.3</v>
      </c>
      <c r="E105" s="26">
        <v>15</v>
      </c>
      <c r="F105" s="67">
        <f t="shared" si="12"/>
        <v>3169.5</v>
      </c>
      <c r="G105" s="23"/>
      <c r="H105" s="23"/>
      <c r="I105" s="38">
        <f t="shared" si="9"/>
        <v>3169.5</v>
      </c>
      <c r="J105" s="52">
        <v>84.55</v>
      </c>
      <c r="K105" s="58"/>
      <c r="L105" s="58"/>
      <c r="M105" s="52"/>
      <c r="N105" s="52">
        <f t="shared" si="10"/>
        <v>84.55</v>
      </c>
      <c r="O105" s="45">
        <f t="shared" si="11"/>
        <v>3084.95</v>
      </c>
    </row>
    <row r="106" spans="1:15" s="39" customFormat="1" ht="37.5" customHeight="1" x14ac:dyDescent="0.2">
      <c r="A106" s="202"/>
      <c r="B106" s="205"/>
      <c r="C106" s="21" t="s">
        <v>222</v>
      </c>
      <c r="D106" s="148">
        <v>211.3</v>
      </c>
      <c r="E106" s="26">
        <v>15</v>
      </c>
      <c r="F106" s="67">
        <f t="shared" si="12"/>
        <v>3169.5</v>
      </c>
      <c r="G106" s="23"/>
      <c r="H106" s="23"/>
      <c r="I106" s="38">
        <f t="shared" si="9"/>
        <v>3169.5</v>
      </c>
      <c r="J106" s="52">
        <v>84.55</v>
      </c>
      <c r="K106" s="58"/>
      <c r="L106" s="58"/>
      <c r="M106" s="52"/>
      <c r="N106" s="52">
        <f t="shared" si="10"/>
        <v>84.55</v>
      </c>
      <c r="O106" s="45">
        <f t="shared" si="11"/>
        <v>3084.95</v>
      </c>
    </row>
    <row r="107" spans="1:15" s="39" customFormat="1" ht="37.5" customHeight="1" x14ac:dyDescent="0.2">
      <c r="A107" s="202"/>
      <c r="B107" s="205"/>
      <c r="C107" s="21" t="s">
        <v>223</v>
      </c>
      <c r="D107" s="148">
        <v>211.3</v>
      </c>
      <c r="E107" s="26">
        <v>15</v>
      </c>
      <c r="F107" s="67">
        <f t="shared" si="12"/>
        <v>3169.5</v>
      </c>
      <c r="G107" s="23"/>
      <c r="H107" s="23"/>
      <c r="I107" s="38">
        <f t="shared" si="9"/>
        <v>3169.5</v>
      </c>
      <c r="J107" s="52">
        <v>84.55</v>
      </c>
      <c r="K107" s="58"/>
      <c r="L107" s="58"/>
      <c r="M107" s="52"/>
      <c r="N107" s="52">
        <f t="shared" si="10"/>
        <v>84.55</v>
      </c>
      <c r="O107" s="45">
        <f t="shared" si="11"/>
        <v>3084.95</v>
      </c>
    </row>
    <row r="108" spans="1:15" s="39" customFormat="1" ht="37.5" customHeight="1" x14ac:dyDescent="0.2">
      <c r="A108" s="202"/>
      <c r="B108" s="143" t="s">
        <v>73</v>
      </c>
      <c r="C108" s="21" t="s">
        <v>224</v>
      </c>
      <c r="D108" s="148">
        <v>119.3</v>
      </c>
      <c r="E108" s="26">
        <v>15</v>
      </c>
      <c r="F108" s="67">
        <f t="shared" si="12"/>
        <v>1789.5</v>
      </c>
      <c r="G108" s="23">
        <v>74.5</v>
      </c>
      <c r="H108" s="23"/>
      <c r="I108" s="38">
        <f t="shared" si="9"/>
        <v>1864</v>
      </c>
      <c r="J108" s="52"/>
      <c r="K108" s="58"/>
      <c r="L108" s="58"/>
      <c r="M108" s="52"/>
      <c r="N108" s="52">
        <f t="shared" si="10"/>
        <v>0</v>
      </c>
      <c r="O108" s="45">
        <f t="shared" si="11"/>
        <v>1864</v>
      </c>
    </row>
    <row r="109" spans="1:15" s="39" customFormat="1" ht="37.5" customHeight="1" x14ac:dyDescent="0.2">
      <c r="A109" s="202"/>
      <c r="B109" s="143" t="s">
        <v>74</v>
      </c>
      <c r="C109" s="21" t="s">
        <v>225</v>
      </c>
      <c r="D109" s="148">
        <v>155.1</v>
      </c>
      <c r="E109" s="26">
        <v>15</v>
      </c>
      <c r="F109" s="67">
        <f t="shared" si="12"/>
        <v>2326.5</v>
      </c>
      <c r="G109" s="23">
        <v>40.14</v>
      </c>
      <c r="H109" s="23"/>
      <c r="I109" s="38">
        <f t="shared" si="9"/>
        <v>2366.64</v>
      </c>
      <c r="J109" s="52"/>
      <c r="K109" s="58"/>
      <c r="L109" s="58"/>
      <c r="M109" s="52"/>
      <c r="N109" s="52">
        <f t="shared" si="10"/>
        <v>0</v>
      </c>
      <c r="O109" s="45">
        <f t="shared" si="11"/>
        <v>2366.64</v>
      </c>
    </row>
    <row r="110" spans="1:15" s="39" customFormat="1" ht="37.5" customHeight="1" x14ac:dyDescent="0.2">
      <c r="A110" s="202"/>
      <c r="B110" s="205" t="s">
        <v>477</v>
      </c>
      <c r="C110" s="21" t="s">
        <v>226</v>
      </c>
      <c r="D110" s="148">
        <v>284.2</v>
      </c>
      <c r="E110" s="26">
        <v>15</v>
      </c>
      <c r="F110" s="67">
        <f t="shared" si="12"/>
        <v>4263</v>
      </c>
      <c r="G110" s="23"/>
      <c r="H110" s="23"/>
      <c r="I110" s="38">
        <f t="shared" si="9"/>
        <v>4263</v>
      </c>
      <c r="J110" s="52">
        <v>328.63</v>
      </c>
      <c r="K110" s="58">
        <v>49.87</v>
      </c>
      <c r="L110" s="58">
        <f>+F110*1%</f>
        <v>42.63</v>
      </c>
      <c r="M110" s="52"/>
      <c r="N110" s="52">
        <f t="shared" si="10"/>
        <v>421.13</v>
      </c>
      <c r="O110" s="45">
        <f t="shared" si="11"/>
        <v>3841.87</v>
      </c>
    </row>
    <row r="111" spans="1:15" s="39" customFormat="1" ht="37.5" customHeight="1" x14ac:dyDescent="0.2">
      <c r="A111" s="202"/>
      <c r="B111" s="205"/>
      <c r="C111" s="191" t="s">
        <v>53</v>
      </c>
      <c r="D111" s="148">
        <v>284.2</v>
      </c>
      <c r="E111" s="40"/>
      <c r="F111" s="40"/>
      <c r="G111" s="40"/>
      <c r="H111" s="40"/>
      <c r="I111" s="38">
        <f t="shared" si="9"/>
        <v>0</v>
      </c>
      <c r="J111" s="40"/>
      <c r="K111" s="40"/>
      <c r="L111" s="155"/>
      <c r="M111" s="40"/>
      <c r="N111" s="52">
        <f t="shared" si="10"/>
        <v>0</v>
      </c>
      <c r="O111" s="45">
        <f t="shared" si="11"/>
        <v>0</v>
      </c>
    </row>
    <row r="112" spans="1:15" s="39" customFormat="1" ht="37.5" customHeight="1" x14ac:dyDescent="0.2">
      <c r="A112" s="202"/>
      <c r="B112" s="143" t="s">
        <v>75</v>
      </c>
      <c r="C112" s="21" t="s">
        <v>228</v>
      </c>
      <c r="D112" s="148">
        <v>221.2</v>
      </c>
      <c r="E112" s="26">
        <v>15</v>
      </c>
      <c r="F112" s="67">
        <f t="shared" si="12"/>
        <v>3318</v>
      </c>
      <c r="G112" s="23"/>
      <c r="H112" s="23"/>
      <c r="I112" s="38">
        <f t="shared" si="9"/>
        <v>3318</v>
      </c>
      <c r="J112" s="52">
        <v>100.71</v>
      </c>
      <c r="K112" s="58">
        <v>56.75</v>
      </c>
      <c r="L112" s="58"/>
      <c r="M112" s="52"/>
      <c r="N112" s="52">
        <f t="shared" si="10"/>
        <v>157.45999999999998</v>
      </c>
      <c r="O112" s="45">
        <f t="shared" si="11"/>
        <v>3160.54</v>
      </c>
    </row>
    <row r="113" spans="1:15" s="39" customFormat="1" ht="37.5" customHeight="1" x14ac:dyDescent="0.2">
      <c r="A113" s="202"/>
      <c r="B113" s="143" t="s">
        <v>27</v>
      </c>
      <c r="C113" s="21" t="s">
        <v>229</v>
      </c>
      <c r="D113" s="148">
        <v>210.5</v>
      </c>
      <c r="E113" s="26">
        <v>15</v>
      </c>
      <c r="F113" s="67">
        <f t="shared" si="12"/>
        <v>3157.5</v>
      </c>
      <c r="G113" s="23"/>
      <c r="H113" s="23"/>
      <c r="I113" s="38">
        <f t="shared" si="9"/>
        <v>3157.5</v>
      </c>
      <c r="J113" s="52">
        <v>83.25</v>
      </c>
      <c r="K113" s="58"/>
      <c r="L113" s="58"/>
      <c r="M113" s="52"/>
      <c r="N113" s="52">
        <f t="shared" si="10"/>
        <v>83.25</v>
      </c>
      <c r="O113" s="45">
        <f t="shared" si="11"/>
        <v>3074.25</v>
      </c>
    </row>
    <row r="114" spans="1:15" s="39" customFormat="1" ht="37.5" customHeight="1" x14ac:dyDescent="0.2">
      <c r="A114" s="202"/>
      <c r="B114" s="143" t="s">
        <v>478</v>
      </c>
      <c r="C114" s="21" t="s">
        <v>429</v>
      </c>
      <c r="D114" s="148">
        <v>299</v>
      </c>
      <c r="E114" s="26">
        <v>15</v>
      </c>
      <c r="F114" s="67">
        <f t="shared" si="12"/>
        <v>4485</v>
      </c>
      <c r="G114" s="23"/>
      <c r="H114" s="23"/>
      <c r="I114" s="38">
        <f t="shared" si="9"/>
        <v>4485</v>
      </c>
      <c r="J114" s="52">
        <v>352.78</v>
      </c>
      <c r="K114" s="58">
        <v>56.75</v>
      </c>
      <c r="L114" s="58"/>
      <c r="M114" s="52"/>
      <c r="N114" s="52">
        <f t="shared" si="10"/>
        <v>409.53</v>
      </c>
      <c r="O114" s="45">
        <f t="shared" si="11"/>
        <v>4075.4700000000003</v>
      </c>
    </row>
    <row r="115" spans="1:15" s="39" customFormat="1" ht="37.5" customHeight="1" x14ac:dyDescent="0.2">
      <c r="A115" s="202"/>
      <c r="B115" s="143" t="s">
        <v>138</v>
      </c>
      <c r="C115" s="21" t="s">
        <v>230</v>
      </c>
      <c r="D115" s="148">
        <v>358.8</v>
      </c>
      <c r="E115" s="26">
        <v>15</v>
      </c>
      <c r="F115" s="67">
        <f t="shared" si="12"/>
        <v>5382</v>
      </c>
      <c r="G115" s="23"/>
      <c r="H115" s="23"/>
      <c r="I115" s="38">
        <f t="shared" si="9"/>
        <v>5382</v>
      </c>
      <c r="J115" s="52">
        <v>483.04</v>
      </c>
      <c r="K115" s="58"/>
      <c r="L115" s="58"/>
      <c r="M115" s="52"/>
      <c r="N115" s="52">
        <f t="shared" si="10"/>
        <v>483.04</v>
      </c>
      <c r="O115" s="45">
        <f t="shared" si="11"/>
        <v>4898.96</v>
      </c>
    </row>
    <row r="116" spans="1:15" s="39" customFormat="1" ht="37.5" customHeight="1" x14ac:dyDescent="0.2">
      <c r="A116" s="202"/>
      <c r="B116" s="143" t="s">
        <v>479</v>
      </c>
      <c r="C116" s="21" t="s">
        <v>231</v>
      </c>
      <c r="D116" s="148">
        <v>253.6</v>
      </c>
      <c r="E116" s="26">
        <v>15</v>
      </c>
      <c r="F116" s="67">
        <f t="shared" si="12"/>
        <v>3804</v>
      </c>
      <c r="G116" s="23"/>
      <c r="H116" s="23"/>
      <c r="I116" s="38">
        <f t="shared" si="9"/>
        <v>3804</v>
      </c>
      <c r="J116" s="52">
        <v>278.69</v>
      </c>
      <c r="K116" s="58">
        <v>56.75</v>
      </c>
      <c r="L116" s="58">
        <f>+F116*1%</f>
        <v>38.04</v>
      </c>
      <c r="M116" s="52"/>
      <c r="N116" s="52">
        <f t="shared" si="10"/>
        <v>373.48</v>
      </c>
      <c r="O116" s="45">
        <f t="shared" si="11"/>
        <v>3430.52</v>
      </c>
    </row>
    <row r="117" spans="1:15" s="39" customFormat="1" ht="37.5" customHeight="1" x14ac:dyDescent="0.2">
      <c r="A117" s="203"/>
      <c r="B117" s="143" t="s">
        <v>480</v>
      </c>
      <c r="C117" s="21" t="s">
        <v>233</v>
      </c>
      <c r="D117" s="148">
        <v>238.7</v>
      </c>
      <c r="E117" s="26">
        <v>15</v>
      </c>
      <c r="F117" s="67">
        <f t="shared" si="12"/>
        <v>3580.5</v>
      </c>
      <c r="G117" s="23"/>
      <c r="H117" s="23"/>
      <c r="I117" s="38">
        <f t="shared" si="9"/>
        <v>3580.5</v>
      </c>
      <c r="J117" s="52">
        <v>147</v>
      </c>
      <c r="K117" s="58"/>
      <c r="L117" s="58"/>
      <c r="M117" s="52"/>
      <c r="N117" s="52">
        <f t="shared" si="10"/>
        <v>147</v>
      </c>
      <c r="O117" s="45">
        <f t="shared" si="11"/>
        <v>3433.5</v>
      </c>
    </row>
    <row r="118" spans="1:15" s="39" customFormat="1" ht="37.5" customHeight="1" x14ac:dyDescent="0.2">
      <c r="A118" s="245" t="s">
        <v>76</v>
      </c>
      <c r="B118" s="143" t="s">
        <v>121</v>
      </c>
      <c r="C118" s="21" t="s">
        <v>234</v>
      </c>
      <c r="D118" s="148">
        <v>423</v>
      </c>
      <c r="E118" s="26">
        <v>15</v>
      </c>
      <c r="F118" s="67">
        <f t="shared" si="12"/>
        <v>6345</v>
      </c>
      <c r="G118" s="23"/>
      <c r="H118" s="23"/>
      <c r="I118" s="38">
        <f t="shared" si="9"/>
        <v>6345</v>
      </c>
      <c r="J118" s="52">
        <v>653.05999999999995</v>
      </c>
      <c r="K118" s="58"/>
      <c r="L118" s="58"/>
      <c r="M118" s="52"/>
      <c r="N118" s="52">
        <f t="shared" si="10"/>
        <v>653.05999999999995</v>
      </c>
      <c r="O118" s="45">
        <f t="shared" si="11"/>
        <v>5691.9400000000005</v>
      </c>
    </row>
    <row r="119" spans="1:15" s="39" customFormat="1" ht="37.5" customHeight="1" x14ac:dyDescent="0.2">
      <c r="A119" s="208"/>
      <c r="B119" s="143" t="s">
        <v>139</v>
      </c>
      <c r="C119" s="21" t="s">
        <v>235</v>
      </c>
      <c r="D119" s="148">
        <v>400</v>
      </c>
      <c r="E119" s="26">
        <v>15</v>
      </c>
      <c r="F119" s="67">
        <f t="shared" si="12"/>
        <v>6000</v>
      </c>
      <c r="G119" s="23"/>
      <c r="H119" s="23"/>
      <c r="I119" s="38">
        <f t="shared" si="9"/>
        <v>6000</v>
      </c>
      <c r="J119" s="52">
        <v>591.23</v>
      </c>
      <c r="K119" s="58"/>
      <c r="L119" s="58"/>
      <c r="M119" s="52"/>
      <c r="N119" s="52">
        <f t="shared" si="10"/>
        <v>591.23</v>
      </c>
      <c r="O119" s="45">
        <f t="shared" si="11"/>
        <v>5408.77</v>
      </c>
    </row>
    <row r="120" spans="1:15" s="39" customFormat="1" ht="37.5" customHeight="1" x14ac:dyDescent="0.2">
      <c r="A120" s="202" t="s">
        <v>76</v>
      </c>
      <c r="B120" s="143" t="s">
        <v>481</v>
      </c>
      <c r="C120" s="21" t="s">
        <v>236</v>
      </c>
      <c r="D120" s="148">
        <v>238.7</v>
      </c>
      <c r="E120" s="26">
        <v>15</v>
      </c>
      <c r="F120" s="67">
        <f t="shared" si="12"/>
        <v>3580.5</v>
      </c>
      <c r="G120" s="23"/>
      <c r="H120" s="23"/>
      <c r="I120" s="38">
        <f t="shared" si="9"/>
        <v>3580.5</v>
      </c>
      <c r="J120" s="52">
        <v>147</v>
      </c>
      <c r="K120" s="58"/>
      <c r="L120" s="58"/>
      <c r="M120" s="52"/>
      <c r="N120" s="52">
        <f t="shared" si="10"/>
        <v>147</v>
      </c>
      <c r="O120" s="45">
        <f t="shared" si="11"/>
        <v>3433.5</v>
      </c>
    </row>
    <row r="121" spans="1:15" s="39" customFormat="1" ht="37.5" customHeight="1" x14ac:dyDescent="0.2">
      <c r="A121" s="202"/>
      <c r="B121" s="144" t="s">
        <v>407</v>
      </c>
      <c r="C121" s="21" t="s">
        <v>418</v>
      </c>
      <c r="D121" s="148">
        <v>268</v>
      </c>
      <c r="E121" s="26">
        <v>15</v>
      </c>
      <c r="F121" s="67">
        <f t="shared" si="12"/>
        <v>4020</v>
      </c>
      <c r="G121" s="23"/>
      <c r="H121" s="23"/>
      <c r="I121" s="38">
        <f t="shared" si="9"/>
        <v>4020</v>
      </c>
      <c r="J121" s="52">
        <v>302.19</v>
      </c>
      <c r="K121" s="58"/>
      <c r="L121" s="58"/>
      <c r="M121" s="52"/>
      <c r="N121" s="52">
        <f t="shared" si="10"/>
        <v>302.19</v>
      </c>
      <c r="O121" s="45">
        <f t="shared" si="11"/>
        <v>3717.81</v>
      </c>
    </row>
    <row r="122" spans="1:15" s="39" customFormat="1" ht="37.5" customHeight="1" x14ac:dyDescent="0.2">
      <c r="A122" s="202"/>
      <c r="B122" s="143" t="s">
        <v>140</v>
      </c>
      <c r="C122" s="21" t="s">
        <v>237</v>
      </c>
      <c r="D122" s="148">
        <v>358.8</v>
      </c>
      <c r="E122" s="26">
        <v>15</v>
      </c>
      <c r="F122" s="67">
        <f t="shared" si="12"/>
        <v>5382</v>
      </c>
      <c r="G122" s="23"/>
      <c r="H122" s="23"/>
      <c r="I122" s="38">
        <f t="shared" si="9"/>
        <v>5382</v>
      </c>
      <c r="J122" s="52">
        <v>483.04</v>
      </c>
      <c r="K122" s="58"/>
      <c r="L122" s="58"/>
      <c r="M122" s="52"/>
      <c r="N122" s="52">
        <f t="shared" si="10"/>
        <v>483.04</v>
      </c>
      <c r="O122" s="45">
        <f t="shared" si="11"/>
        <v>4898.96</v>
      </c>
    </row>
    <row r="123" spans="1:15" s="39" customFormat="1" ht="37.5" customHeight="1" x14ac:dyDescent="0.2">
      <c r="A123" s="202"/>
      <c r="B123" s="143" t="s">
        <v>141</v>
      </c>
      <c r="C123" s="21" t="s">
        <v>238</v>
      </c>
      <c r="D123" s="148">
        <v>400</v>
      </c>
      <c r="E123" s="26">
        <v>15</v>
      </c>
      <c r="F123" s="67">
        <f t="shared" si="12"/>
        <v>6000</v>
      </c>
      <c r="G123" s="23"/>
      <c r="H123" s="23"/>
      <c r="I123" s="38">
        <f t="shared" si="9"/>
        <v>6000</v>
      </c>
      <c r="J123" s="52">
        <v>591.23</v>
      </c>
      <c r="K123" s="58"/>
      <c r="L123" s="58"/>
      <c r="M123" s="52"/>
      <c r="N123" s="52">
        <f t="shared" si="10"/>
        <v>591.23</v>
      </c>
      <c r="O123" s="45">
        <f t="shared" si="11"/>
        <v>5408.77</v>
      </c>
    </row>
    <row r="124" spans="1:15" s="39" customFormat="1" ht="37.5" customHeight="1" x14ac:dyDescent="0.2">
      <c r="A124" s="202"/>
      <c r="B124" s="143" t="s">
        <v>142</v>
      </c>
      <c r="C124" s="21" t="s">
        <v>53</v>
      </c>
      <c r="D124" s="148">
        <v>449.9</v>
      </c>
      <c r="E124" s="26"/>
      <c r="F124" s="67">
        <f t="shared" si="12"/>
        <v>0</v>
      </c>
      <c r="G124" s="23"/>
      <c r="H124" s="23"/>
      <c r="I124" s="38">
        <f t="shared" si="9"/>
        <v>0</v>
      </c>
      <c r="J124" s="52"/>
      <c r="K124" s="58"/>
      <c r="L124" s="58"/>
      <c r="M124" s="52"/>
      <c r="N124" s="52">
        <f t="shared" si="10"/>
        <v>0</v>
      </c>
      <c r="O124" s="45">
        <f t="shared" si="11"/>
        <v>0</v>
      </c>
    </row>
    <row r="125" spans="1:15" s="39" customFormat="1" ht="37.5" customHeight="1" x14ac:dyDescent="0.2">
      <c r="A125" s="202"/>
      <c r="B125" s="143" t="s">
        <v>482</v>
      </c>
      <c r="C125" s="21" t="s">
        <v>239</v>
      </c>
      <c r="D125" s="148">
        <v>320</v>
      </c>
      <c r="E125" s="26">
        <v>15</v>
      </c>
      <c r="F125" s="67">
        <f t="shared" si="12"/>
        <v>4800</v>
      </c>
      <c r="G125" s="23"/>
      <c r="H125" s="23"/>
      <c r="I125" s="38">
        <f t="shared" si="9"/>
        <v>4800</v>
      </c>
      <c r="J125" s="52">
        <v>389.92</v>
      </c>
      <c r="K125" s="58"/>
      <c r="L125" s="58"/>
      <c r="M125" s="52"/>
      <c r="N125" s="52">
        <f t="shared" si="10"/>
        <v>389.92</v>
      </c>
      <c r="O125" s="45">
        <f t="shared" si="11"/>
        <v>4410.08</v>
      </c>
    </row>
    <row r="126" spans="1:15" s="39" customFormat="1" ht="37.5" customHeight="1" x14ac:dyDescent="0.2">
      <c r="A126" s="202"/>
      <c r="B126" s="144" t="s">
        <v>483</v>
      </c>
      <c r="C126" s="21" t="s">
        <v>240</v>
      </c>
      <c r="D126" s="148">
        <v>210.1</v>
      </c>
      <c r="E126" s="26">
        <v>15</v>
      </c>
      <c r="F126" s="67">
        <f t="shared" si="12"/>
        <v>3151.5</v>
      </c>
      <c r="G126" s="23"/>
      <c r="H126" s="23"/>
      <c r="I126" s="38">
        <f t="shared" si="9"/>
        <v>3151.5</v>
      </c>
      <c r="J126" s="52">
        <v>82.6</v>
      </c>
      <c r="K126" s="58"/>
      <c r="L126" s="58"/>
      <c r="M126" s="52"/>
      <c r="N126" s="52">
        <f t="shared" si="10"/>
        <v>82.6</v>
      </c>
      <c r="O126" s="45">
        <f t="shared" si="11"/>
        <v>3068.9</v>
      </c>
    </row>
    <row r="127" spans="1:15" s="39" customFormat="1" ht="37.5" customHeight="1" x14ac:dyDescent="0.2">
      <c r="A127" s="202"/>
      <c r="B127" s="144" t="s">
        <v>484</v>
      </c>
      <c r="C127" s="21" t="s">
        <v>241</v>
      </c>
      <c r="D127" s="148">
        <v>253.7</v>
      </c>
      <c r="E127" s="26">
        <v>15</v>
      </c>
      <c r="F127" s="67">
        <f t="shared" si="12"/>
        <v>3805.5</v>
      </c>
      <c r="G127" s="23"/>
      <c r="H127" s="23"/>
      <c r="I127" s="38">
        <f t="shared" si="9"/>
        <v>3805.5</v>
      </c>
      <c r="J127" s="52">
        <v>278.85000000000002</v>
      </c>
      <c r="K127" s="58">
        <v>56.75</v>
      </c>
      <c r="L127" s="58">
        <f>+F127*1%</f>
        <v>38.055</v>
      </c>
      <c r="M127" s="52"/>
      <c r="N127" s="52">
        <f t="shared" si="10"/>
        <v>373.65500000000003</v>
      </c>
      <c r="O127" s="45">
        <f t="shared" si="11"/>
        <v>3431.8449999999998</v>
      </c>
    </row>
    <row r="128" spans="1:15" s="39" customFormat="1" ht="37.5" customHeight="1" x14ac:dyDescent="0.2">
      <c r="A128" s="202"/>
      <c r="B128" s="143" t="s">
        <v>77</v>
      </c>
      <c r="C128" s="21" t="s">
        <v>242</v>
      </c>
      <c r="D128" s="148">
        <v>253.6</v>
      </c>
      <c r="E128" s="26">
        <v>15</v>
      </c>
      <c r="F128" s="67">
        <f t="shared" si="12"/>
        <v>3804</v>
      </c>
      <c r="G128" s="23"/>
      <c r="H128" s="23"/>
      <c r="I128" s="38">
        <f t="shared" si="9"/>
        <v>3804</v>
      </c>
      <c r="J128" s="52">
        <v>278.69</v>
      </c>
      <c r="K128" s="58">
        <v>57.44</v>
      </c>
      <c r="L128" s="58">
        <f>+F128*1%</f>
        <v>38.04</v>
      </c>
      <c r="M128" s="52"/>
      <c r="N128" s="52">
        <f t="shared" si="10"/>
        <v>374.17</v>
      </c>
      <c r="O128" s="45">
        <f t="shared" si="11"/>
        <v>3429.83</v>
      </c>
    </row>
    <row r="129" spans="1:15" s="39" customFormat="1" ht="37.5" customHeight="1" x14ac:dyDescent="0.2">
      <c r="A129" s="202"/>
      <c r="B129" s="144" t="s">
        <v>485</v>
      </c>
      <c r="C129" s="21" t="s">
        <v>243</v>
      </c>
      <c r="D129" s="148">
        <v>290.5</v>
      </c>
      <c r="E129" s="26">
        <v>15</v>
      </c>
      <c r="F129" s="67">
        <f t="shared" si="12"/>
        <v>4357.5</v>
      </c>
      <c r="G129" s="23"/>
      <c r="H129" s="23"/>
      <c r="I129" s="38">
        <f t="shared" si="9"/>
        <v>4357.5</v>
      </c>
      <c r="J129" s="52">
        <v>338.91</v>
      </c>
      <c r="K129" s="58">
        <v>57.44</v>
      </c>
      <c r="L129" s="58"/>
      <c r="M129" s="52"/>
      <c r="N129" s="52">
        <f t="shared" si="10"/>
        <v>396.35</v>
      </c>
      <c r="O129" s="45">
        <f t="shared" si="11"/>
        <v>3961.15</v>
      </c>
    </row>
    <row r="130" spans="1:15" s="39" customFormat="1" ht="37.5" customHeight="1" x14ac:dyDescent="0.2">
      <c r="A130" s="202"/>
      <c r="B130" s="205" t="s">
        <v>78</v>
      </c>
      <c r="C130" s="21" t="s">
        <v>445</v>
      </c>
      <c r="D130" s="148">
        <v>206</v>
      </c>
      <c r="E130" s="26">
        <v>15</v>
      </c>
      <c r="F130" s="67">
        <f t="shared" si="12"/>
        <v>3090</v>
      </c>
      <c r="G130" s="23"/>
      <c r="H130" s="23"/>
      <c r="I130" s="38">
        <f t="shared" si="9"/>
        <v>3090</v>
      </c>
      <c r="J130" s="52">
        <v>75.900000000000006</v>
      </c>
      <c r="K130" s="58"/>
      <c r="L130" s="58"/>
      <c r="M130" s="52"/>
      <c r="N130" s="52">
        <f t="shared" si="10"/>
        <v>75.900000000000006</v>
      </c>
      <c r="O130" s="45">
        <f t="shared" si="11"/>
        <v>3014.1</v>
      </c>
    </row>
    <row r="131" spans="1:15" s="39" customFormat="1" ht="37.5" customHeight="1" x14ac:dyDescent="0.2">
      <c r="A131" s="202"/>
      <c r="B131" s="205"/>
      <c r="C131" s="21" t="s">
        <v>315</v>
      </c>
      <c r="D131" s="148">
        <v>206</v>
      </c>
      <c r="E131" s="26">
        <v>15</v>
      </c>
      <c r="F131" s="67">
        <f t="shared" si="12"/>
        <v>3090</v>
      </c>
      <c r="G131" s="23"/>
      <c r="H131" s="23"/>
      <c r="I131" s="38">
        <f t="shared" si="9"/>
        <v>3090</v>
      </c>
      <c r="J131" s="52">
        <v>75.900000000000006</v>
      </c>
      <c r="K131" s="58"/>
      <c r="L131" s="58"/>
      <c r="M131" s="52"/>
      <c r="N131" s="52">
        <f t="shared" si="10"/>
        <v>75.900000000000006</v>
      </c>
      <c r="O131" s="45">
        <f t="shared" si="11"/>
        <v>3014.1</v>
      </c>
    </row>
    <row r="132" spans="1:15" s="39" customFormat="1" ht="37.5" customHeight="1" x14ac:dyDescent="0.2">
      <c r="A132" s="202"/>
      <c r="B132" s="143" t="s">
        <v>20</v>
      </c>
      <c r="C132" s="21" t="s">
        <v>244</v>
      </c>
      <c r="D132" s="148">
        <v>444.8</v>
      </c>
      <c r="E132" s="26">
        <v>15</v>
      </c>
      <c r="F132" s="67">
        <f t="shared" si="12"/>
        <v>6672</v>
      </c>
      <c r="G132" s="23"/>
      <c r="H132" s="23"/>
      <c r="I132" s="38">
        <f t="shared" si="9"/>
        <v>6672</v>
      </c>
      <c r="J132" s="52">
        <v>714.04</v>
      </c>
      <c r="K132" s="58">
        <v>56.75</v>
      </c>
      <c r="L132" s="58">
        <f>+F132*1%</f>
        <v>66.72</v>
      </c>
      <c r="M132" s="52"/>
      <c r="N132" s="52">
        <f t="shared" si="10"/>
        <v>837.51</v>
      </c>
      <c r="O132" s="45">
        <f t="shared" si="11"/>
        <v>5834.49</v>
      </c>
    </row>
    <row r="133" spans="1:15" s="39" customFormat="1" ht="37.5" customHeight="1" x14ac:dyDescent="0.2">
      <c r="A133" s="202"/>
      <c r="B133" s="143" t="s">
        <v>21</v>
      </c>
      <c r="C133" s="21" t="s">
        <v>245</v>
      </c>
      <c r="D133" s="148">
        <v>405.6</v>
      </c>
      <c r="E133" s="26">
        <v>15</v>
      </c>
      <c r="F133" s="67">
        <f t="shared" si="12"/>
        <v>6084</v>
      </c>
      <c r="G133" s="23"/>
      <c r="H133" s="23"/>
      <c r="I133" s="38">
        <f t="shared" si="9"/>
        <v>6084</v>
      </c>
      <c r="J133" s="52">
        <v>606.28</v>
      </c>
      <c r="K133" s="58">
        <v>62.07</v>
      </c>
      <c r="L133" s="58">
        <f>+F133*1%</f>
        <v>60.84</v>
      </c>
      <c r="M133" s="52"/>
      <c r="N133" s="52">
        <f t="shared" si="10"/>
        <v>729.19</v>
      </c>
      <c r="O133" s="45">
        <f t="shared" si="11"/>
        <v>5354.8099999999995</v>
      </c>
    </row>
    <row r="134" spans="1:15" s="39" customFormat="1" ht="37.5" customHeight="1" x14ac:dyDescent="0.2">
      <c r="A134" s="202"/>
      <c r="B134" s="143" t="s">
        <v>22</v>
      </c>
      <c r="C134" s="21" t="s">
        <v>246</v>
      </c>
      <c r="D134" s="148">
        <v>405.9</v>
      </c>
      <c r="E134" s="26">
        <v>15</v>
      </c>
      <c r="F134" s="67">
        <f t="shared" si="12"/>
        <v>6088.5</v>
      </c>
      <c r="G134" s="23"/>
      <c r="H134" s="23"/>
      <c r="I134" s="38">
        <f t="shared" si="9"/>
        <v>6088.5</v>
      </c>
      <c r="J134" s="52">
        <v>607.09</v>
      </c>
      <c r="K134" s="58">
        <v>57.44</v>
      </c>
      <c r="L134" s="58">
        <f>+F134*1%</f>
        <v>60.884999999999998</v>
      </c>
      <c r="M134" s="52"/>
      <c r="N134" s="52">
        <f t="shared" si="10"/>
        <v>725.41499999999996</v>
      </c>
      <c r="O134" s="45">
        <f t="shared" si="11"/>
        <v>5363.085</v>
      </c>
    </row>
    <row r="135" spans="1:15" s="39" customFormat="1" ht="37.5" customHeight="1" x14ac:dyDescent="0.2">
      <c r="A135" s="202"/>
      <c r="B135" s="143" t="s">
        <v>28</v>
      </c>
      <c r="C135" s="21" t="s">
        <v>247</v>
      </c>
      <c r="D135" s="148">
        <v>444.8</v>
      </c>
      <c r="E135" s="26">
        <v>15</v>
      </c>
      <c r="F135" s="67">
        <f t="shared" si="12"/>
        <v>6672</v>
      </c>
      <c r="G135" s="23"/>
      <c r="H135" s="23"/>
      <c r="I135" s="38">
        <f t="shared" si="9"/>
        <v>6672</v>
      </c>
      <c r="J135" s="52">
        <v>714.04</v>
      </c>
      <c r="K135" s="58">
        <v>100.26</v>
      </c>
      <c r="L135" s="58">
        <f>+F135*1%</f>
        <v>66.72</v>
      </c>
      <c r="M135" s="52"/>
      <c r="N135" s="52">
        <f t="shared" si="10"/>
        <v>881.02</v>
      </c>
      <c r="O135" s="45">
        <f t="shared" si="11"/>
        <v>5790.98</v>
      </c>
    </row>
    <row r="136" spans="1:15" s="39" customFormat="1" ht="37.5" customHeight="1" x14ac:dyDescent="0.2">
      <c r="A136" s="202"/>
      <c r="B136" s="143" t="s">
        <v>80</v>
      </c>
      <c r="C136" s="21" t="s">
        <v>388</v>
      </c>
      <c r="D136" s="148">
        <v>454.6</v>
      </c>
      <c r="E136" s="26">
        <v>15</v>
      </c>
      <c r="F136" s="67">
        <f t="shared" si="12"/>
        <v>6819</v>
      </c>
      <c r="G136" s="23"/>
      <c r="H136" s="23"/>
      <c r="I136" s="38">
        <f t="shared" si="9"/>
        <v>6819</v>
      </c>
      <c r="J136" s="52">
        <v>745.44</v>
      </c>
      <c r="K136" s="58"/>
      <c r="L136" s="58"/>
      <c r="M136" s="52"/>
      <c r="N136" s="52">
        <f t="shared" si="10"/>
        <v>745.44</v>
      </c>
      <c r="O136" s="45">
        <f t="shared" si="11"/>
        <v>6073.5599999999995</v>
      </c>
    </row>
    <row r="137" spans="1:15" s="39" customFormat="1" ht="37.5" customHeight="1" x14ac:dyDescent="0.2">
      <c r="A137" s="208" t="s">
        <v>76</v>
      </c>
      <c r="B137" s="143" t="s">
        <v>81</v>
      </c>
      <c r="C137" s="21" t="s">
        <v>248</v>
      </c>
      <c r="D137" s="148">
        <v>380.6</v>
      </c>
      <c r="E137" s="26">
        <v>15</v>
      </c>
      <c r="F137" s="67">
        <f t="shared" si="12"/>
        <v>5709</v>
      </c>
      <c r="G137" s="23"/>
      <c r="H137" s="23"/>
      <c r="I137" s="38">
        <f t="shared" si="9"/>
        <v>5709</v>
      </c>
      <c r="J137" s="52">
        <v>539.03</v>
      </c>
      <c r="K137" s="58"/>
      <c r="L137" s="58"/>
      <c r="M137" s="52"/>
      <c r="N137" s="52">
        <f t="shared" si="10"/>
        <v>539.03</v>
      </c>
      <c r="O137" s="45">
        <f t="shared" si="11"/>
        <v>5169.97</v>
      </c>
    </row>
    <row r="138" spans="1:15" s="39" customFormat="1" ht="37.5" customHeight="1" x14ac:dyDescent="0.2">
      <c r="A138" s="209"/>
      <c r="B138" s="143" t="s">
        <v>79</v>
      </c>
      <c r="C138" s="21" t="s">
        <v>53</v>
      </c>
      <c r="D138" s="148">
        <v>336.9</v>
      </c>
      <c r="E138" s="26"/>
      <c r="F138" s="67">
        <f t="shared" si="12"/>
        <v>0</v>
      </c>
      <c r="G138" s="23"/>
      <c r="H138" s="23"/>
      <c r="I138" s="38">
        <f t="shared" si="9"/>
        <v>0</v>
      </c>
      <c r="J138" s="52"/>
      <c r="K138" s="58"/>
      <c r="L138" s="58"/>
      <c r="M138" s="52"/>
      <c r="N138" s="52">
        <f t="shared" si="10"/>
        <v>0</v>
      </c>
      <c r="O138" s="45">
        <f t="shared" si="11"/>
        <v>0</v>
      </c>
    </row>
    <row r="139" spans="1:15" s="39" customFormat="1" ht="37.5" customHeight="1" x14ac:dyDescent="0.2">
      <c r="A139" s="201" t="s">
        <v>82</v>
      </c>
      <c r="B139" s="141" t="s">
        <v>121</v>
      </c>
      <c r="C139" s="21" t="s">
        <v>249</v>
      </c>
      <c r="D139" s="148">
        <v>423</v>
      </c>
      <c r="E139" s="26">
        <v>15</v>
      </c>
      <c r="F139" s="67">
        <f t="shared" si="12"/>
        <v>6345</v>
      </c>
      <c r="G139" s="23"/>
      <c r="H139" s="23"/>
      <c r="I139" s="38">
        <f t="shared" si="9"/>
        <v>6345</v>
      </c>
      <c r="J139" s="52">
        <v>653.05999999999995</v>
      </c>
      <c r="K139" s="58"/>
      <c r="L139" s="58"/>
      <c r="M139" s="52"/>
      <c r="N139" s="52">
        <f t="shared" si="10"/>
        <v>653.05999999999995</v>
      </c>
      <c r="O139" s="45">
        <f t="shared" si="11"/>
        <v>5691.9400000000005</v>
      </c>
    </row>
    <row r="140" spans="1:15" s="39" customFormat="1" ht="37.5" customHeight="1" x14ac:dyDescent="0.2">
      <c r="A140" s="202"/>
      <c r="B140" s="143" t="s">
        <v>143</v>
      </c>
      <c r="C140" s="21" t="s">
        <v>250</v>
      </c>
      <c r="D140" s="148">
        <v>400</v>
      </c>
      <c r="E140" s="26">
        <v>15</v>
      </c>
      <c r="F140" s="67">
        <f t="shared" si="12"/>
        <v>6000</v>
      </c>
      <c r="G140" s="23"/>
      <c r="H140" s="23"/>
      <c r="I140" s="38">
        <f t="shared" si="9"/>
        <v>6000</v>
      </c>
      <c r="J140" s="52">
        <v>591.23</v>
      </c>
      <c r="K140" s="58">
        <v>57.44</v>
      </c>
      <c r="L140" s="58"/>
      <c r="M140" s="52">
        <v>416</v>
      </c>
      <c r="N140" s="52">
        <f t="shared" si="10"/>
        <v>1064.67</v>
      </c>
      <c r="O140" s="45">
        <f t="shared" si="11"/>
        <v>4935.33</v>
      </c>
    </row>
    <row r="141" spans="1:15" s="39" customFormat="1" ht="37.5" customHeight="1" x14ac:dyDescent="0.2">
      <c r="A141" s="202"/>
      <c r="B141" s="143" t="s">
        <v>486</v>
      </c>
      <c r="C141" s="21" t="s">
        <v>251</v>
      </c>
      <c r="D141" s="148">
        <v>405.9</v>
      </c>
      <c r="E141" s="26">
        <v>15</v>
      </c>
      <c r="F141" s="67">
        <f t="shared" si="12"/>
        <v>6088.5</v>
      </c>
      <c r="G141" s="23"/>
      <c r="H141" s="23"/>
      <c r="I141" s="38">
        <f t="shared" si="9"/>
        <v>6088.5</v>
      </c>
      <c r="J141" s="52">
        <v>607.09</v>
      </c>
      <c r="K141" s="58">
        <v>80.239999999999995</v>
      </c>
      <c r="L141" s="58">
        <f>+F141*1%</f>
        <v>60.884999999999998</v>
      </c>
      <c r="M141" s="52"/>
      <c r="N141" s="52">
        <f t="shared" si="10"/>
        <v>748.21500000000003</v>
      </c>
      <c r="O141" s="45">
        <f t="shared" si="11"/>
        <v>5340.2849999999999</v>
      </c>
    </row>
    <row r="142" spans="1:15" s="39" customFormat="1" ht="37.5" customHeight="1" x14ac:dyDescent="0.2">
      <c r="A142" s="202"/>
      <c r="B142" s="141" t="s">
        <v>487</v>
      </c>
      <c r="C142" s="21" t="s">
        <v>252</v>
      </c>
      <c r="D142" s="148">
        <v>238.7</v>
      </c>
      <c r="E142" s="26">
        <v>15</v>
      </c>
      <c r="F142" s="67">
        <f t="shared" si="12"/>
        <v>3580.5</v>
      </c>
      <c r="G142" s="23"/>
      <c r="H142" s="23"/>
      <c r="I142" s="38">
        <f t="shared" si="9"/>
        <v>3580.5</v>
      </c>
      <c r="J142" s="52">
        <v>147</v>
      </c>
      <c r="K142" s="58"/>
      <c r="L142" s="58"/>
      <c r="M142" s="52"/>
      <c r="N142" s="52">
        <f t="shared" si="10"/>
        <v>147</v>
      </c>
      <c r="O142" s="45">
        <f t="shared" si="11"/>
        <v>3433.5</v>
      </c>
    </row>
    <row r="143" spans="1:15" s="39" customFormat="1" ht="37.5" customHeight="1" x14ac:dyDescent="0.2">
      <c r="A143" s="202"/>
      <c r="B143" s="143" t="s">
        <v>488</v>
      </c>
      <c r="C143" s="21" t="s">
        <v>53</v>
      </c>
      <c r="D143" s="148">
        <v>233.4</v>
      </c>
      <c r="E143" s="26"/>
      <c r="F143" s="67">
        <f t="shared" si="12"/>
        <v>0</v>
      </c>
      <c r="G143" s="23"/>
      <c r="H143" s="23"/>
      <c r="I143" s="38">
        <f t="shared" si="9"/>
        <v>0</v>
      </c>
      <c r="J143" s="52"/>
      <c r="K143" s="58"/>
      <c r="L143" s="58"/>
      <c r="M143" s="52"/>
      <c r="N143" s="52">
        <f t="shared" si="10"/>
        <v>0</v>
      </c>
      <c r="O143" s="45">
        <f t="shared" si="11"/>
        <v>0</v>
      </c>
    </row>
    <row r="144" spans="1:15" s="39" customFormat="1" ht="37.5" customHeight="1" x14ac:dyDescent="0.2">
      <c r="A144" s="202"/>
      <c r="B144" s="143" t="s">
        <v>108</v>
      </c>
      <c r="C144" s="21" t="s">
        <v>253</v>
      </c>
      <c r="D144" s="148">
        <v>288.39999999999998</v>
      </c>
      <c r="E144" s="26">
        <v>15</v>
      </c>
      <c r="F144" s="67">
        <f t="shared" si="12"/>
        <v>4326</v>
      </c>
      <c r="G144" s="23"/>
      <c r="H144" s="23"/>
      <c r="I144" s="38">
        <f t="shared" si="9"/>
        <v>4326</v>
      </c>
      <c r="J144" s="52">
        <v>335.48</v>
      </c>
      <c r="K144" s="58">
        <v>56.75</v>
      </c>
      <c r="L144" s="58">
        <f>+F144*1%</f>
        <v>43.26</v>
      </c>
      <c r="M144" s="52"/>
      <c r="N144" s="52">
        <f t="shared" si="10"/>
        <v>435.49</v>
      </c>
      <c r="O144" s="45">
        <f t="shared" si="11"/>
        <v>3890.51</v>
      </c>
    </row>
    <row r="145" spans="1:15" s="39" customFormat="1" ht="37.5" customHeight="1" x14ac:dyDescent="0.2">
      <c r="A145" s="202"/>
      <c r="B145" s="205" t="s">
        <v>109</v>
      </c>
      <c r="C145" s="21" t="s">
        <v>254</v>
      </c>
      <c r="D145" s="148">
        <v>253.6</v>
      </c>
      <c r="E145" s="26">
        <v>15</v>
      </c>
      <c r="F145" s="67">
        <f t="shared" si="12"/>
        <v>3804</v>
      </c>
      <c r="G145" s="23"/>
      <c r="H145" s="23"/>
      <c r="I145" s="38">
        <f t="shared" si="9"/>
        <v>3804</v>
      </c>
      <c r="J145" s="52">
        <v>278.69</v>
      </c>
      <c r="K145" s="58">
        <v>56.75</v>
      </c>
      <c r="L145" s="58">
        <f>+F145*1%</f>
        <v>38.04</v>
      </c>
      <c r="M145" s="52"/>
      <c r="N145" s="52">
        <f t="shared" si="10"/>
        <v>373.48</v>
      </c>
      <c r="O145" s="45">
        <f t="shared" si="11"/>
        <v>3430.52</v>
      </c>
    </row>
    <row r="146" spans="1:15" s="39" customFormat="1" ht="37.5" customHeight="1" x14ac:dyDescent="0.2">
      <c r="A146" s="202"/>
      <c r="B146" s="205"/>
      <c r="C146" s="21" t="s">
        <v>255</v>
      </c>
      <c r="D146" s="148">
        <v>253.6</v>
      </c>
      <c r="E146" s="26">
        <v>15</v>
      </c>
      <c r="F146" s="67">
        <f t="shared" si="12"/>
        <v>3804</v>
      </c>
      <c r="G146" s="23"/>
      <c r="H146" s="23"/>
      <c r="I146" s="38">
        <f t="shared" si="9"/>
        <v>3804</v>
      </c>
      <c r="J146" s="52">
        <v>278.69</v>
      </c>
      <c r="K146" s="58">
        <v>58.15</v>
      </c>
      <c r="L146" s="58">
        <f>+F146*1%</f>
        <v>38.04</v>
      </c>
      <c r="M146" s="52"/>
      <c r="N146" s="52">
        <f t="shared" si="10"/>
        <v>374.88</v>
      </c>
      <c r="O146" s="45">
        <f t="shared" si="11"/>
        <v>3429.12</v>
      </c>
    </row>
    <row r="147" spans="1:15" s="39" customFormat="1" ht="37.5" customHeight="1" x14ac:dyDescent="0.2">
      <c r="A147" s="202"/>
      <c r="B147" s="205" t="s">
        <v>122</v>
      </c>
      <c r="C147" s="21" t="s">
        <v>256</v>
      </c>
      <c r="D147" s="148">
        <v>225.9</v>
      </c>
      <c r="E147" s="26">
        <v>15</v>
      </c>
      <c r="F147" s="67">
        <f t="shared" si="12"/>
        <v>3388.5</v>
      </c>
      <c r="G147" s="23"/>
      <c r="H147" s="23"/>
      <c r="I147" s="38">
        <f t="shared" si="9"/>
        <v>3388.5</v>
      </c>
      <c r="J147" s="52">
        <v>108.38</v>
      </c>
      <c r="K147" s="58"/>
      <c r="L147" s="58"/>
      <c r="M147" s="52"/>
      <c r="N147" s="52">
        <f t="shared" si="10"/>
        <v>108.38</v>
      </c>
      <c r="O147" s="45">
        <f t="shared" si="11"/>
        <v>3280.12</v>
      </c>
    </row>
    <row r="148" spans="1:15" s="39" customFormat="1" ht="37.5" customHeight="1" x14ac:dyDescent="0.2">
      <c r="A148" s="202"/>
      <c r="B148" s="205"/>
      <c r="C148" s="21" t="s">
        <v>53</v>
      </c>
      <c r="D148" s="148">
        <v>225.9</v>
      </c>
      <c r="E148" s="26"/>
      <c r="F148" s="67"/>
      <c r="G148" s="23"/>
      <c r="H148" s="23"/>
      <c r="I148" s="38">
        <f t="shared" si="9"/>
        <v>0</v>
      </c>
      <c r="J148" s="52"/>
      <c r="K148" s="58"/>
      <c r="L148" s="58"/>
      <c r="M148" s="52"/>
      <c r="N148" s="52">
        <f t="shared" si="10"/>
        <v>0</v>
      </c>
      <c r="O148" s="45">
        <f t="shared" si="11"/>
        <v>0</v>
      </c>
    </row>
    <row r="149" spans="1:15" s="39" customFormat="1" ht="37.5" customHeight="1" x14ac:dyDescent="0.2">
      <c r="A149" s="202"/>
      <c r="B149" s="143" t="s">
        <v>489</v>
      </c>
      <c r="C149" s="21" t="s">
        <v>257</v>
      </c>
      <c r="D149" s="148">
        <v>211</v>
      </c>
      <c r="E149" s="26">
        <v>15</v>
      </c>
      <c r="F149" s="67">
        <f t="shared" si="12"/>
        <v>3165</v>
      </c>
      <c r="G149" s="23"/>
      <c r="H149" s="23"/>
      <c r="I149" s="38">
        <f t="shared" si="9"/>
        <v>3165</v>
      </c>
      <c r="J149" s="52">
        <v>84.06</v>
      </c>
      <c r="K149" s="58">
        <v>56.75</v>
      </c>
      <c r="L149" s="58">
        <f t="shared" ref="L149:L155" si="13">+F149*1%</f>
        <v>31.650000000000002</v>
      </c>
      <c r="M149" s="52"/>
      <c r="N149" s="52">
        <f t="shared" si="10"/>
        <v>172.46</v>
      </c>
      <c r="O149" s="45">
        <f t="shared" si="11"/>
        <v>2992.54</v>
      </c>
    </row>
    <row r="150" spans="1:15" s="39" customFormat="1" ht="37.5" customHeight="1" x14ac:dyDescent="0.2">
      <c r="A150" s="202"/>
      <c r="B150" s="143" t="s">
        <v>490</v>
      </c>
      <c r="C150" s="21" t="s">
        <v>258</v>
      </c>
      <c r="D150" s="148">
        <v>185.6</v>
      </c>
      <c r="E150" s="26">
        <v>15</v>
      </c>
      <c r="F150" s="67">
        <f t="shared" si="12"/>
        <v>2784</v>
      </c>
      <c r="G150" s="23"/>
      <c r="H150" s="23"/>
      <c r="I150" s="38">
        <f t="shared" ref="I150:I213" si="14">+F150+G150+H150</f>
        <v>2784</v>
      </c>
      <c r="J150" s="52">
        <v>22.34</v>
      </c>
      <c r="K150" s="58">
        <v>56.75</v>
      </c>
      <c r="L150" s="58">
        <f t="shared" si="13"/>
        <v>27.84</v>
      </c>
      <c r="M150" s="52"/>
      <c r="N150" s="52">
        <f t="shared" ref="N150:N213" si="15">+J150+K150+L150+M150</f>
        <v>106.93</v>
      </c>
      <c r="O150" s="45">
        <f t="shared" ref="O150:O213" si="16">+I150-N150</f>
        <v>2677.07</v>
      </c>
    </row>
    <row r="151" spans="1:15" s="39" customFormat="1" ht="37.5" customHeight="1" x14ac:dyDescent="0.2">
      <c r="A151" s="202"/>
      <c r="B151" s="143" t="s">
        <v>83</v>
      </c>
      <c r="C151" s="21" t="s">
        <v>259</v>
      </c>
      <c r="D151" s="148">
        <v>269.2</v>
      </c>
      <c r="E151" s="26">
        <v>15</v>
      </c>
      <c r="F151" s="67">
        <f t="shared" si="12"/>
        <v>4038</v>
      </c>
      <c r="G151" s="23"/>
      <c r="H151" s="23">
        <v>5000</v>
      </c>
      <c r="I151" s="38">
        <f t="shared" si="14"/>
        <v>9038</v>
      </c>
      <c r="J151" s="52">
        <v>304.14999999999998</v>
      </c>
      <c r="K151" s="58">
        <v>49.87</v>
      </c>
      <c r="L151" s="58">
        <f t="shared" si="13"/>
        <v>40.380000000000003</v>
      </c>
      <c r="M151" s="52"/>
      <c r="N151" s="52">
        <f t="shared" si="15"/>
        <v>394.4</v>
      </c>
      <c r="O151" s="45">
        <f t="shared" si="16"/>
        <v>8643.6</v>
      </c>
    </row>
    <row r="152" spans="1:15" s="39" customFormat="1" ht="37.5" customHeight="1" x14ac:dyDescent="0.2">
      <c r="A152" s="202"/>
      <c r="B152" s="207" t="s">
        <v>84</v>
      </c>
      <c r="C152" s="21" t="s">
        <v>260</v>
      </c>
      <c r="D152" s="148">
        <v>223.2</v>
      </c>
      <c r="E152" s="26">
        <v>15</v>
      </c>
      <c r="F152" s="67">
        <f t="shared" si="12"/>
        <v>3348</v>
      </c>
      <c r="G152" s="23"/>
      <c r="H152" s="23"/>
      <c r="I152" s="38">
        <f t="shared" si="14"/>
        <v>3348</v>
      </c>
      <c r="J152" s="52">
        <v>103.97</v>
      </c>
      <c r="K152" s="58"/>
      <c r="L152" s="58">
        <f t="shared" si="13"/>
        <v>33.480000000000004</v>
      </c>
      <c r="M152" s="52"/>
      <c r="N152" s="52">
        <f t="shared" si="15"/>
        <v>137.44999999999999</v>
      </c>
      <c r="O152" s="45">
        <f t="shared" si="16"/>
        <v>3210.55</v>
      </c>
    </row>
    <row r="153" spans="1:15" s="39" customFormat="1" ht="37.5" customHeight="1" x14ac:dyDescent="0.2">
      <c r="A153" s="202"/>
      <c r="B153" s="207"/>
      <c r="C153" s="21" t="s">
        <v>261</v>
      </c>
      <c r="D153" s="148">
        <v>223.2</v>
      </c>
      <c r="E153" s="26">
        <v>15</v>
      </c>
      <c r="F153" s="67">
        <f t="shared" si="12"/>
        <v>3348</v>
      </c>
      <c r="G153" s="23"/>
      <c r="H153" s="23"/>
      <c r="I153" s="38">
        <f t="shared" si="14"/>
        <v>3348</v>
      </c>
      <c r="J153" s="52">
        <v>103.97</v>
      </c>
      <c r="K153" s="58">
        <v>56.75</v>
      </c>
      <c r="L153" s="58">
        <f t="shared" si="13"/>
        <v>33.480000000000004</v>
      </c>
      <c r="M153" s="52"/>
      <c r="N153" s="52">
        <f t="shared" si="15"/>
        <v>194.2</v>
      </c>
      <c r="O153" s="45">
        <f t="shared" si="16"/>
        <v>3153.8</v>
      </c>
    </row>
    <row r="154" spans="1:15" s="39" customFormat="1" ht="37.5" customHeight="1" x14ac:dyDescent="0.2">
      <c r="A154" s="202" t="s">
        <v>82</v>
      </c>
      <c r="B154" s="207"/>
      <c r="C154" s="21" t="s">
        <v>390</v>
      </c>
      <c r="D154" s="148">
        <v>223.2</v>
      </c>
      <c r="E154" s="26">
        <v>15</v>
      </c>
      <c r="F154" s="67">
        <f>+D154*E154</f>
        <v>3348</v>
      </c>
      <c r="G154" s="23"/>
      <c r="H154" s="23"/>
      <c r="I154" s="38">
        <f t="shared" si="14"/>
        <v>3348</v>
      </c>
      <c r="J154" s="52">
        <v>103.97</v>
      </c>
      <c r="K154" s="58"/>
      <c r="L154" s="58">
        <f t="shared" si="13"/>
        <v>33.480000000000004</v>
      </c>
      <c r="M154" s="52"/>
      <c r="N154" s="52">
        <f t="shared" si="15"/>
        <v>137.44999999999999</v>
      </c>
      <c r="O154" s="45">
        <f t="shared" si="16"/>
        <v>3210.55</v>
      </c>
    </row>
    <row r="155" spans="1:15" s="39" customFormat="1" ht="37.5" customHeight="1" x14ac:dyDescent="0.2">
      <c r="A155" s="202"/>
      <c r="B155" s="207"/>
      <c r="C155" s="21" t="s">
        <v>262</v>
      </c>
      <c r="D155" s="148">
        <v>223.2</v>
      </c>
      <c r="E155" s="26">
        <v>15</v>
      </c>
      <c r="F155" s="67">
        <f t="shared" si="12"/>
        <v>3348</v>
      </c>
      <c r="G155" s="23"/>
      <c r="H155" s="23"/>
      <c r="I155" s="38">
        <f t="shared" si="14"/>
        <v>3348</v>
      </c>
      <c r="J155" s="52">
        <v>103.97</v>
      </c>
      <c r="K155" s="58">
        <v>56.75</v>
      </c>
      <c r="L155" s="58">
        <f t="shared" si="13"/>
        <v>33.480000000000004</v>
      </c>
      <c r="M155" s="52"/>
      <c r="N155" s="52">
        <f t="shared" si="15"/>
        <v>194.2</v>
      </c>
      <c r="O155" s="45">
        <f t="shared" si="16"/>
        <v>3153.8</v>
      </c>
    </row>
    <row r="156" spans="1:15" s="39" customFormat="1" ht="37.5" customHeight="1" x14ac:dyDescent="0.2">
      <c r="A156" s="202"/>
      <c r="B156" s="141" t="s">
        <v>123</v>
      </c>
      <c r="C156" s="21" t="s">
        <v>263</v>
      </c>
      <c r="D156" s="148">
        <v>210.8</v>
      </c>
      <c r="E156" s="26">
        <v>15</v>
      </c>
      <c r="F156" s="67">
        <f>+D156*E156</f>
        <v>3162</v>
      </c>
      <c r="G156" s="23"/>
      <c r="H156" s="23"/>
      <c r="I156" s="38">
        <f t="shared" si="14"/>
        <v>3162</v>
      </c>
      <c r="J156" s="52">
        <v>83.74</v>
      </c>
      <c r="K156" s="58"/>
      <c r="L156" s="58"/>
      <c r="M156" s="52"/>
      <c r="N156" s="52">
        <f t="shared" si="15"/>
        <v>83.74</v>
      </c>
      <c r="O156" s="45">
        <f t="shared" si="16"/>
        <v>3078.26</v>
      </c>
    </row>
    <row r="157" spans="1:15" s="39" customFormat="1" ht="37.5" customHeight="1" x14ac:dyDescent="0.2">
      <c r="A157" s="202"/>
      <c r="B157" s="141" t="s">
        <v>124</v>
      </c>
      <c r="C157" s="21" t="s">
        <v>264</v>
      </c>
      <c r="D157" s="148">
        <v>197.7</v>
      </c>
      <c r="E157" s="26">
        <v>15</v>
      </c>
      <c r="F157" s="67">
        <f>+D157*E157</f>
        <v>2965.5</v>
      </c>
      <c r="G157" s="23"/>
      <c r="H157" s="23"/>
      <c r="I157" s="38">
        <f t="shared" si="14"/>
        <v>2965.5</v>
      </c>
      <c r="J157" s="52">
        <v>42.08</v>
      </c>
      <c r="K157" s="58"/>
      <c r="L157" s="58"/>
      <c r="M157" s="52"/>
      <c r="N157" s="52">
        <f t="shared" si="15"/>
        <v>42.08</v>
      </c>
      <c r="O157" s="45">
        <f t="shared" si="16"/>
        <v>2923.42</v>
      </c>
    </row>
    <row r="158" spans="1:15" s="39" customFormat="1" ht="37.5" customHeight="1" x14ac:dyDescent="0.2">
      <c r="A158" s="202"/>
      <c r="B158" s="207" t="s">
        <v>129</v>
      </c>
      <c r="C158" s="21" t="s">
        <v>265</v>
      </c>
      <c r="D158" s="148">
        <v>177.5</v>
      </c>
      <c r="E158" s="26">
        <v>15</v>
      </c>
      <c r="F158" s="67">
        <f>+D158*E158</f>
        <v>2662.5</v>
      </c>
      <c r="G158" s="23"/>
      <c r="H158" s="23"/>
      <c r="I158" s="38">
        <f t="shared" si="14"/>
        <v>2662.5</v>
      </c>
      <c r="J158" s="52">
        <v>10.78</v>
      </c>
      <c r="K158" s="58"/>
      <c r="L158" s="58"/>
      <c r="M158" s="52"/>
      <c r="N158" s="52">
        <f t="shared" si="15"/>
        <v>10.78</v>
      </c>
      <c r="O158" s="45">
        <f t="shared" si="16"/>
        <v>2651.72</v>
      </c>
    </row>
    <row r="159" spans="1:15" s="39" customFormat="1" ht="37.5" customHeight="1" x14ac:dyDescent="0.2">
      <c r="A159" s="202"/>
      <c r="B159" s="207"/>
      <c r="C159" s="21" t="s">
        <v>266</v>
      </c>
      <c r="D159" s="148">
        <v>177.5</v>
      </c>
      <c r="E159" s="26">
        <v>15</v>
      </c>
      <c r="F159" s="67">
        <f>+D159*E159</f>
        <v>2662.5</v>
      </c>
      <c r="G159" s="23"/>
      <c r="H159" s="23">
        <v>5000</v>
      </c>
      <c r="I159" s="38">
        <f t="shared" si="14"/>
        <v>7662.5</v>
      </c>
      <c r="J159" s="52">
        <v>10.78</v>
      </c>
      <c r="K159" s="58">
        <v>58.15</v>
      </c>
      <c r="L159" s="58"/>
      <c r="M159" s="52"/>
      <c r="N159" s="52">
        <f t="shared" si="15"/>
        <v>68.929999999999993</v>
      </c>
      <c r="O159" s="45">
        <f t="shared" si="16"/>
        <v>7593.57</v>
      </c>
    </row>
    <row r="160" spans="1:15" s="39" customFormat="1" ht="37.5" customHeight="1" x14ac:dyDescent="0.2">
      <c r="A160" s="202"/>
      <c r="B160" s="141" t="s">
        <v>391</v>
      </c>
      <c r="C160" s="30" t="s">
        <v>626</v>
      </c>
      <c r="D160" s="148">
        <v>162.6</v>
      </c>
      <c r="E160" s="26">
        <v>15</v>
      </c>
      <c r="F160" s="67">
        <f>+D160*E160</f>
        <v>2439</v>
      </c>
      <c r="G160" s="23">
        <v>18.45</v>
      </c>
      <c r="H160" s="23"/>
      <c r="I160" s="38">
        <f t="shared" si="14"/>
        <v>2457.4499999999998</v>
      </c>
      <c r="J160" s="52"/>
      <c r="K160" s="58"/>
      <c r="L160" s="58"/>
      <c r="M160" s="52"/>
      <c r="N160" s="52">
        <f t="shared" si="15"/>
        <v>0</v>
      </c>
      <c r="O160" s="45">
        <f t="shared" si="16"/>
        <v>2457.4499999999998</v>
      </c>
    </row>
    <row r="161" spans="1:15" s="39" customFormat="1" ht="37.5" customHeight="1" x14ac:dyDescent="0.2">
      <c r="A161" s="202"/>
      <c r="B161" s="143" t="s">
        <v>85</v>
      </c>
      <c r="C161" s="21" t="s">
        <v>267</v>
      </c>
      <c r="D161" s="148">
        <v>335.4</v>
      </c>
      <c r="E161" s="26">
        <v>15</v>
      </c>
      <c r="F161" s="67">
        <f t="shared" ref="F161:F215" si="17">+D161*E161</f>
        <v>5031</v>
      </c>
      <c r="G161" s="23"/>
      <c r="H161" s="23"/>
      <c r="I161" s="38">
        <f t="shared" si="14"/>
        <v>5031</v>
      </c>
      <c r="J161" s="52">
        <v>426.88</v>
      </c>
      <c r="K161" s="58">
        <v>56.75</v>
      </c>
      <c r="L161" s="58">
        <f>+F161*1%</f>
        <v>50.31</v>
      </c>
      <c r="M161" s="52"/>
      <c r="N161" s="52">
        <f t="shared" si="15"/>
        <v>533.94000000000005</v>
      </c>
      <c r="O161" s="45">
        <f t="shared" si="16"/>
        <v>4497.0599999999995</v>
      </c>
    </row>
    <row r="162" spans="1:15" s="39" customFormat="1" ht="37.5" customHeight="1" x14ac:dyDescent="0.2">
      <c r="A162" s="202"/>
      <c r="B162" s="143" t="s">
        <v>86</v>
      </c>
      <c r="C162" s="21" t="s">
        <v>268</v>
      </c>
      <c r="D162" s="148">
        <v>202.2</v>
      </c>
      <c r="E162" s="26">
        <v>15</v>
      </c>
      <c r="F162" s="67">
        <f t="shared" si="17"/>
        <v>3033</v>
      </c>
      <c r="G162" s="23"/>
      <c r="H162" s="23"/>
      <c r="I162" s="38">
        <f t="shared" si="14"/>
        <v>3033</v>
      </c>
      <c r="J162" s="52">
        <v>49.43</v>
      </c>
      <c r="K162" s="58">
        <v>56.75</v>
      </c>
      <c r="L162" s="58"/>
      <c r="M162" s="52"/>
      <c r="N162" s="52">
        <f t="shared" si="15"/>
        <v>106.18</v>
      </c>
      <c r="O162" s="45">
        <f t="shared" si="16"/>
        <v>2926.82</v>
      </c>
    </row>
    <row r="163" spans="1:15" s="39" customFormat="1" ht="37.5" customHeight="1" x14ac:dyDescent="0.2">
      <c r="A163" s="202"/>
      <c r="B163" s="144" t="s">
        <v>144</v>
      </c>
      <c r="C163" s="21" t="s">
        <v>269</v>
      </c>
      <c r="D163" s="148">
        <v>648</v>
      </c>
      <c r="E163" s="26">
        <v>15</v>
      </c>
      <c r="F163" s="67">
        <f t="shared" si="17"/>
        <v>9720</v>
      </c>
      <c r="G163" s="23"/>
      <c r="H163" s="23"/>
      <c r="I163" s="38">
        <f t="shared" si="14"/>
        <v>9720</v>
      </c>
      <c r="J163" s="52">
        <v>1365.09</v>
      </c>
      <c r="K163" s="58"/>
      <c r="L163" s="58"/>
      <c r="M163" s="52"/>
      <c r="N163" s="52">
        <f t="shared" si="15"/>
        <v>1365.09</v>
      </c>
      <c r="O163" s="45">
        <f t="shared" si="16"/>
        <v>8354.91</v>
      </c>
    </row>
    <row r="164" spans="1:15" s="39" customFormat="1" ht="37.5" customHeight="1" x14ac:dyDescent="0.2">
      <c r="A164" s="202"/>
      <c r="B164" s="144" t="s">
        <v>491</v>
      </c>
      <c r="C164" s="21" t="s">
        <v>270</v>
      </c>
      <c r="D164" s="148">
        <v>423</v>
      </c>
      <c r="E164" s="26">
        <v>15</v>
      </c>
      <c r="F164" s="67">
        <f t="shared" si="17"/>
        <v>6345</v>
      </c>
      <c r="G164" s="23"/>
      <c r="H164" s="23"/>
      <c r="I164" s="38">
        <f t="shared" si="14"/>
        <v>6345</v>
      </c>
      <c r="J164" s="52">
        <v>653.05999999999995</v>
      </c>
      <c r="K164" s="58"/>
      <c r="L164" s="58"/>
      <c r="M164" s="52"/>
      <c r="N164" s="52">
        <f t="shared" si="15"/>
        <v>653.05999999999995</v>
      </c>
      <c r="O164" s="45">
        <f t="shared" si="16"/>
        <v>5691.9400000000005</v>
      </c>
    </row>
    <row r="165" spans="1:15" s="39" customFormat="1" ht="37.5" customHeight="1" x14ac:dyDescent="0.2">
      <c r="A165" s="202"/>
      <c r="B165" s="205" t="s">
        <v>492</v>
      </c>
      <c r="C165" s="21" t="s">
        <v>271</v>
      </c>
      <c r="D165" s="148">
        <v>233.4</v>
      </c>
      <c r="E165" s="26">
        <v>15</v>
      </c>
      <c r="F165" s="67">
        <f t="shared" si="17"/>
        <v>3501</v>
      </c>
      <c r="G165" s="23"/>
      <c r="H165" s="23"/>
      <c r="I165" s="38">
        <f t="shared" si="14"/>
        <v>3501</v>
      </c>
      <c r="J165" s="52">
        <v>120.62</v>
      </c>
      <c r="K165" s="58">
        <v>56.75</v>
      </c>
      <c r="L165" s="58">
        <f>+F165*1%</f>
        <v>35.01</v>
      </c>
      <c r="M165" s="52"/>
      <c r="N165" s="52">
        <f t="shared" si="15"/>
        <v>212.38</v>
      </c>
      <c r="O165" s="45">
        <f t="shared" si="16"/>
        <v>3288.62</v>
      </c>
    </row>
    <row r="166" spans="1:15" s="39" customFormat="1" ht="37.5" customHeight="1" x14ac:dyDescent="0.2">
      <c r="A166" s="202"/>
      <c r="B166" s="205"/>
      <c r="C166" s="21" t="s">
        <v>638</v>
      </c>
      <c r="D166" s="148">
        <v>233.4</v>
      </c>
      <c r="E166" s="26">
        <v>15</v>
      </c>
      <c r="F166" s="67">
        <f t="shared" si="17"/>
        <v>3501</v>
      </c>
      <c r="G166" s="23"/>
      <c r="H166" s="23"/>
      <c r="I166" s="38">
        <f t="shared" si="14"/>
        <v>3501</v>
      </c>
      <c r="J166" s="52">
        <v>120.62</v>
      </c>
      <c r="K166" s="58">
        <v>56.75</v>
      </c>
      <c r="L166" s="58">
        <v>35.01</v>
      </c>
      <c r="M166" s="52"/>
      <c r="N166" s="52">
        <f t="shared" si="15"/>
        <v>212.38</v>
      </c>
      <c r="O166" s="45">
        <f t="shared" si="16"/>
        <v>3288.62</v>
      </c>
    </row>
    <row r="167" spans="1:15" s="39" customFormat="1" ht="37.5" customHeight="1" x14ac:dyDescent="0.2">
      <c r="A167" s="202"/>
      <c r="B167" s="205"/>
      <c r="C167" s="21" t="s">
        <v>493</v>
      </c>
      <c r="D167" s="148">
        <v>233.4</v>
      </c>
      <c r="E167" s="26">
        <v>15</v>
      </c>
      <c r="F167" s="67">
        <f t="shared" si="17"/>
        <v>3501</v>
      </c>
      <c r="G167" s="23"/>
      <c r="H167" s="23"/>
      <c r="I167" s="38">
        <f t="shared" si="14"/>
        <v>3501</v>
      </c>
      <c r="J167" s="52">
        <v>120.62</v>
      </c>
      <c r="K167" s="58">
        <v>56.75</v>
      </c>
      <c r="L167" s="58">
        <f>+F167*1%</f>
        <v>35.01</v>
      </c>
      <c r="M167" s="52"/>
      <c r="N167" s="52">
        <f t="shared" si="15"/>
        <v>212.38</v>
      </c>
      <c r="O167" s="45">
        <f t="shared" si="16"/>
        <v>3288.62</v>
      </c>
    </row>
    <row r="168" spans="1:15" s="39" customFormat="1" ht="37.5" customHeight="1" x14ac:dyDescent="0.2">
      <c r="A168" s="202"/>
      <c r="B168" s="143" t="s">
        <v>145</v>
      </c>
      <c r="C168" s="21" t="s">
        <v>272</v>
      </c>
      <c r="D168" s="148">
        <v>320</v>
      </c>
      <c r="E168" s="26">
        <v>15</v>
      </c>
      <c r="F168" s="67">
        <f t="shared" si="17"/>
        <v>4800</v>
      </c>
      <c r="G168" s="23"/>
      <c r="H168" s="23"/>
      <c r="I168" s="38">
        <f t="shared" si="14"/>
        <v>4800</v>
      </c>
      <c r="J168" s="52">
        <v>389.92</v>
      </c>
      <c r="K168" s="110"/>
      <c r="L168" s="58"/>
      <c r="M168" s="52"/>
      <c r="N168" s="52">
        <f t="shared" si="15"/>
        <v>389.92</v>
      </c>
      <c r="O168" s="45">
        <f t="shared" si="16"/>
        <v>4410.08</v>
      </c>
    </row>
    <row r="169" spans="1:15" s="39" customFormat="1" ht="37.5" customHeight="1" x14ac:dyDescent="0.2">
      <c r="A169" s="202"/>
      <c r="B169" s="205" t="s">
        <v>494</v>
      </c>
      <c r="C169" s="21" t="s">
        <v>421</v>
      </c>
      <c r="D169" s="148">
        <v>320</v>
      </c>
      <c r="E169" s="26">
        <v>15</v>
      </c>
      <c r="F169" s="67">
        <f t="shared" si="17"/>
        <v>4800</v>
      </c>
      <c r="G169" s="23"/>
      <c r="H169" s="23"/>
      <c r="I169" s="38">
        <f t="shared" si="14"/>
        <v>4800</v>
      </c>
      <c r="J169" s="52">
        <v>389.92</v>
      </c>
      <c r="K169" s="58"/>
      <c r="L169" s="58"/>
      <c r="M169" s="52"/>
      <c r="N169" s="52">
        <f t="shared" si="15"/>
        <v>389.92</v>
      </c>
      <c r="O169" s="45">
        <f t="shared" si="16"/>
        <v>4410.08</v>
      </c>
    </row>
    <row r="170" spans="1:15" s="39" customFormat="1" ht="37.5" customHeight="1" x14ac:dyDescent="0.2">
      <c r="A170" s="202"/>
      <c r="B170" s="205"/>
      <c r="C170" s="21" t="s">
        <v>273</v>
      </c>
      <c r="D170" s="148">
        <v>320</v>
      </c>
      <c r="E170" s="26">
        <v>15</v>
      </c>
      <c r="F170" s="67">
        <f t="shared" si="17"/>
        <v>4800</v>
      </c>
      <c r="G170" s="23"/>
      <c r="H170" s="23"/>
      <c r="I170" s="38">
        <f t="shared" si="14"/>
        <v>4800</v>
      </c>
      <c r="J170" s="52">
        <v>389.92</v>
      </c>
      <c r="K170" s="58"/>
      <c r="L170" s="58"/>
      <c r="M170" s="52"/>
      <c r="N170" s="52">
        <f t="shared" si="15"/>
        <v>389.92</v>
      </c>
      <c r="O170" s="45">
        <f t="shared" si="16"/>
        <v>4410.08</v>
      </c>
    </row>
    <row r="171" spans="1:15" s="39" customFormat="1" ht="37.5" customHeight="1" x14ac:dyDescent="0.2">
      <c r="A171" s="202" t="s">
        <v>82</v>
      </c>
      <c r="B171" s="143" t="s">
        <v>495</v>
      </c>
      <c r="C171" s="21" t="s">
        <v>274</v>
      </c>
      <c r="D171" s="148">
        <v>327.9</v>
      </c>
      <c r="E171" s="26">
        <v>15</v>
      </c>
      <c r="F171" s="67">
        <f t="shared" si="17"/>
        <v>4918.5</v>
      </c>
      <c r="G171" s="23"/>
      <c r="H171" s="23"/>
      <c r="I171" s="38">
        <f t="shared" si="14"/>
        <v>4918.5</v>
      </c>
      <c r="J171" s="52">
        <v>408.88</v>
      </c>
      <c r="K171" s="58">
        <v>56.75</v>
      </c>
      <c r="L171" s="58">
        <f>+F171*1%</f>
        <v>49.185000000000002</v>
      </c>
      <c r="M171" s="52"/>
      <c r="N171" s="52">
        <f t="shared" si="15"/>
        <v>514.81500000000005</v>
      </c>
      <c r="O171" s="45">
        <f t="shared" si="16"/>
        <v>4403.6849999999995</v>
      </c>
    </row>
    <row r="172" spans="1:15" s="39" customFormat="1" ht="37.5" customHeight="1" x14ac:dyDescent="0.2">
      <c r="A172" s="202"/>
      <c r="B172" s="143" t="s">
        <v>496</v>
      </c>
      <c r="C172" s="21" t="s">
        <v>275</v>
      </c>
      <c r="D172" s="148">
        <v>318.2</v>
      </c>
      <c r="E172" s="26">
        <v>15</v>
      </c>
      <c r="F172" s="67">
        <f t="shared" si="17"/>
        <v>4773</v>
      </c>
      <c r="G172" s="23"/>
      <c r="H172" s="23"/>
      <c r="I172" s="38">
        <f t="shared" si="14"/>
        <v>4773</v>
      </c>
      <c r="J172" s="52">
        <v>385.6</v>
      </c>
      <c r="K172" s="58"/>
      <c r="L172" s="58"/>
      <c r="M172" s="52"/>
      <c r="N172" s="52">
        <f t="shared" si="15"/>
        <v>385.6</v>
      </c>
      <c r="O172" s="45">
        <f t="shared" si="16"/>
        <v>4387.3999999999996</v>
      </c>
    </row>
    <row r="173" spans="1:15" s="39" customFormat="1" ht="37.5" customHeight="1" x14ac:dyDescent="0.2">
      <c r="A173" s="202"/>
      <c r="B173" s="145" t="s">
        <v>497</v>
      </c>
      <c r="C173" s="21" t="s">
        <v>277</v>
      </c>
      <c r="D173" s="148">
        <v>219.9</v>
      </c>
      <c r="E173" s="26">
        <v>15</v>
      </c>
      <c r="F173" s="67">
        <f t="shared" si="17"/>
        <v>3298.5</v>
      </c>
      <c r="G173" s="40"/>
      <c r="H173" s="23"/>
      <c r="I173" s="38">
        <f t="shared" si="14"/>
        <v>3298.5</v>
      </c>
      <c r="J173" s="52">
        <v>98.59</v>
      </c>
      <c r="K173" s="58"/>
      <c r="L173" s="58"/>
      <c r="M173" s="52"/>
      <c r="N173" s="52">
        <f t="shared" si="15"/>
        <v>98.59</v>
      </c>
      <c r="O173" s="45">
        <f t="shared" si="16"/>
        <v>3199.91</v>
      </c>
    </row>
    <row r="174" spans="1:15" s="39" customFormat="1" ht="37.5" customHeight="1" x14ac:dyDescent="0.2">
      <c r="A174" s="202"/>
      <c r="B174" s="244" t="s">
        <v>509</v>
      </c>
      <c r="C174" s="21" t="s">
        <v>276</v>
      </c>
      <c r="D174" s="148">
        <v>215.6</v>
      </c>
      <c r="E174" s="26">
        <v>15</v>
      </c>
      <c r="F174" s="67">
        <f t="shared" si="17"/>
        <v>3234</v>
      </c>
      <c r="G174" s="23"/>
      <c r="H174" s="23"/>
      <c r="I174" s="38">
        <f t="shared" si="14"/>
        <v>3234</v>
      </c>
      <c r="J174" s="52">
        <v>91.57</v>
      </c>
      <c r="K174" s="58"/>
      <c r="L174" s="58"/>
      <c r="M174" s="52"/>
      <c r="N174" s="52">
        <f t="shared" si="15"/>
        <v>91.57</v>
      </c>
      <c r="O174" s="45">
        <f t="shared" si="16"/>
        <v>3142.43</v>
      </c>
    </row>
    <row r="175" spans="1:15" s="39" customFormat="1" ht="37.5" customHeight="1" x14ac:dyDescent="0.2">
      <c r="A175" s="202"/>
      <c r="B175" s="244"/>
      <c r="C175" s="21" t="s">
        <v>399</v>
      </c>
      <c r="D175" s="148">
        <v>215.6</v>
      </c>
      <c r="E175" s="26">
        <v>15</v>
      </c>
      <c r="F175" s="67">
        <f t="shared" si="17"/>
        <v>3234</v>
      </c>
      <c r="G175" s="23"/>
      <c r="H175" s="23"/>
      <c r="I175" s="38">
        <f t="shared" si="14"/>
        <v>3234</v>
      </c>
      <c r="J175" s="52">
        <v>91.57</v>
      </c>
      <c r="K175" s="58">
        <v>58.15</v>
      </c>
      <c r="L175" s="58"/>
      <c r="M175" s="52"/>
      <c r="N175" s="52">
        <f t="shared" si="15"/>
        <v>149.72</v>
      </c>
      <c r="O175" s="45">
        <f t="shared" si="16"/>
        <v>3084.28</v>
      </c>
    </row>
    <row r="176" spans="1:15" s="39" customFormat="1" ht="37.5" customHeight="1" x14ac:dyDescent="0.2">
      <c r="A176" s="202"/>
      <c r="B176" s="141" t="s">
        <v>87</v>
      </c>
      <c r="C176" s="30" t="s">
        <v>278</v>
      </c>
      <c r="D176" s="148">
        <v>292.2</v>
      </c>
      <c r="E176" s="26">
        <v>15</v>
      </c>
      <c r="F176" s="67">
        <f t="shared" si="17"/>
        <v>4383</v>
      </c>
      <c r="G176" s="23"/>
      <c r="H176" s="23"/>
      <c r="I176" s="38">
        <f t="shared" si="14"/>
        <v>4383</v>
      </c>
      <c r="J176" s="52">
        <v>341.68</v>
      </c>
      <c r="K176" s="58">
        <v>56.75</v>
      </c>
      <c r="L176" s="58"/>
      <c r="M176" s="52">
        <v>250</v>
      </c>
      <c r="N176" s="52">
        <f t="shared" si="15"/>
        <v>648.43000000000006</v>
      </c>
      <c r="O176" s="45">
        <f t="shared" si="16"/>
        <v>3734.5699999999997</v>
      </c>
    </row>
    <row r="177" spans="1:15" s="39" customFormat="1" ht="37.5" customHeight="1" x14ac:dyDescent="0.2">
      <c r="A177" s="202"/>
      <c r="B177" s="145" t="s">
        <v>498</v>
      </c>
      <c r="C177" s="21" t="s">
        <v>280</v>
      </c>
      <c r="D177" s="148">
        <v>268.7</v>
      </c>
      <c r="E177" s="26">
        <v>15</v>
      </c>
      <c r="F177" s="67">
        <f t="shared" si="17"/>
        <v>4030.5</v>
      </c>
      <c r="G177" s="23"/>
      <c r="H177" s="23"/>
      <c r="I177" s="38">
        <f t="shared" si="14"/>
        <v>4030.5</v>
      </c>
      <c r="J177" s="52">
        <v>303.33</v>
      </c>
      <c r="K177" s="58">
        <v>58.15</v>
      </c>
      <c r="L177" s="58">
        <f>+F177*1%</f>
        <v>40.305</v>
      </c>
      <c r="M177" s="52"/>
      <c r="N177" s="52">
        <f t="shared" si="15"/>
        <v>401.78499999999997</v>
      </c>
      <c r="O177" s="45">
        <f t="shared" si="16"/>
        <v>3628.7150000000001</v>
      </c>
    </row>
    <row r="178" spans="1:15" s="39" customFormat="1" ht="37.5" customHeight="1" x14ac:dyDescent="0.2">
      <c r="A178" s="202"/>
      <c r="B178" s="145" t="s">
        <v>499</v>
      </c>
      <c r="C178" s="21" t="s">
        <v>279</v>
      </c>
      <c r="D178" s="26">
        <v>263.60000000000002</v>
      </c>
      <c r="E178" s="26">
        <v>15</v>
      </c>
      <c r="F178" s="67">
        <f t="shared" si="17"/>
        <v>3954.0000000000005</v>
      </c>
      <c r="G178" s="23"/>
      <c r="H178" s="23"/>
      <c r="I178" s="38">
        <f t="shared" si="14"/>
        <v>3954.0000000000005</v>
      </c>
      <c r="J178" s="52">
        <v>295.01</v>
      </c>
      <c r="K178" s="58"/>
      <c r="L178" s="58"/>
      <c r="M178" s="52"/>
      <c r="N178" s="52">
        <f t="shared" si="15"/>
        <v>295.01</v>
      </c>
      <c r="O178" s="45">
        <f t="shared" si="16"/>
        <v>3658.9900000000007</v>
      </c>
    </row>
    <row r="179" spans="1:15" s="39" customFormat="1" ht="37.5" customHeight="1" x14ac:dyDescent="0.2">
      <c r="A179" s="202"/>
      <c r="B179" s="145" t="s">
        <v>500</v>
      </c>
      <c r="C179" s="21" t="s">
        <v>281</v>
      </c>
      <c r="D179" s="148">
        <v>258.39999999999998</v>
      </c>
      <c r="E179" s="26">
        <v>15</v>
      </c>
      <c r="F179" s="67">
        <f t="shared" si="17"/>
        <v>3875.9999999999995</v>
      </c>
      <c r="G179" s="23"/>
      <c r="H179" s="23"/>
      <c r="I179" s="38">
        <f t="shared" si="14"/>
        <v>3875.9999999999995</v>
      </c>
      <c r="J179" s="52">
        <v>286.52</v>
      </c>
      <c r="K179" s="58"/>
      <c r="L179" s="58"/>
      <c r="M179" s="52"/>
      <c r="N179" s="52">
        <f t="shared" si="15"/>
        <v>286.52</v>
      </c>
      <c r="O179" s="45">
        <f t="shared" si="16"/>
        <v>3589.4799999999996</v>
      </c>
    </row>
    <row r="180" spans="1:15" s="39" customFormat="1" ht="37.5" customHeight="1" x14ac:dyDescent="0.2">
      <c r="A180" s="202"/>
      <c r="B180" s="145" t="s">
        <v>510</v>
      </c>
      <c r="C180" s="21" t="s">
        <v>283</v>
      </c>
      <c r="D180" s="148">
        <v>253.4</v>
      </c>
      <c r="E180" s="26">
        <v>15</v>
      </c>
      <c r="F180" s="67">
        <f t="shared" si="17"/>
        <v>3801</v>
      </c>
      <c r="G180" s="23"/>
      <c r="H180" s="23"/>
      <c r="I180" s="38">
        <f t="shared" si="14"/>
        <v>3801</v>
      </c>
      <c r="J180" s="52">
        <v>278.36</v>
      </c>
      <c r="K180" s="58">
        <v>70.010000000000005</v>
      </c>
      <c r="L180" s="58"/>
      <c r="M180" s="52">
        <v>250</v>
      </c>
      <c r="N180" s="52">
        <f t="shared" si="15"/>
        <v>598.37</v>
      </c>
      <c r="O180" s="45">
        <f t="shared" si="16"/>
        <v>3202.63</v>
      </c>
    </row>
    <row r="181" spans="1:15" s="39" customFormat="1" ht="37.5" customHeight="1" x14ac:dyDescent="0.2">
      <c r="A181" s="202"/>
      <c r="B181" s="145" t="s">
        <v>511</v>
      </c>
      <c r="C181" s="21" t="s">
        <v>282</v>
      </c>
      <c r="D181" s="26">
        <v>248.4</v>
      </c>
      <c r="E181" s="26">
        <v>15</v>
      </c>
      <c r="F181" s="67">
        <f t="shared" si="17"/>
        <v>3726</v>
      </c>
      <c r="G181" s="23"/>
      <c r="H181" s="23"/>
      <c r="I181" s="38">
        <f t="shared" si="14"/>
        <v>3726</v>
      </c>
      <c r="J181" s="52">
        <v>270.2</v>
      </c>
      <c r="K181" s="58"/>
      <c r="L181" s="58"/>
      <c r="M181" s="52"/>
      <c r="N181" s="52">
        <f t="shared" si="15"/>
        <v>270.2</v>
      </c>
      <c r="O181" s="45">
        <f t="shared" si="16"/>
        <v>3455.8</v>
      </c>
    </row>
    <row r="182" spans="1:15" s="39" customFormat="1" ht="37.5" customHeight="1" x14ac:dyDescent="0.2">
      <c r="A182" s="202"/>
      <c r="B182" s="145" t="s">
        <v>512</v>
      </c>
      <c r="C182" s="21" t="s">
        <v>284</v>
      </c>
      <c r="D182" s="148">
        <v>188</v>
      </c>
      <c r="E182" s="26">
        <v>15</v>
      </c>
      <c r="F182" s="67">
        <f>+D182*E182</f>
        <v>2820</v>
      </c>
      <c r="G182" s="23"/>
      <c r="H182" s="23"/>
      <c r="I182" s="38">
        <f t="shared" si="14"/>
        <v>2820</v>
      </c>
      <c r="J182" s="52">
        <v>26.25</v>
      </c>
      <c r="K182" s="58"/>
      <c r="L182" s="58">
        <f>+F182*1%</f>
        <v>28.2</v>
      </c>
      <c r="M182" s="52"/>
      <c r="N182" s="52">
        <f t="shared" si="15"/>
        <v>54.45</v>
      </c>
      <c r="O182" s="45">
        <f t="shared" si="16"/>
        <v>2765.55</v>
      </c>
    </row>
    <row r="183" spans="1:15" s="39" customFormat="1" ht="37.5" customHeight="1" x14ac:dyDescent="0.2">
      <c r="A183" s="202"/>
      <c r="B183" s="150" t="s">
        <v>513</v>
      </c>
      <c r="C183" s="95" t="s">
        <v>372</v>
      </c>
      <c r="D183" s="148">
        <v>162.6</v>
      </c>
      <c r="E183" s="26">
        <v>15</v>
      </c>
      <c r="F183" s="67">
        <f>+D183*E183</f>
        <v>2439</v>
      </c>
      <c r="G183" s="23">
        <v>18.45</v>
      </c>
      <c r="H183" s="23"/>
      <c r="I183" s="38">
        <f t="shared" si="14"/>
        <v>2457.4499999999998</v>
      </c>
      <c r="J183" s="52"/>
      <c r="K183" s="58"/>
      <c r="L183" s="58"/>
      <c r="M183" s="52"/>
      <c r="N183" s="52">
        <f t="shared" si="15"/>
        <v>0</v>
      </c>
      <c r="O183" s="45">
        <f t="shared" si="16"/>
        <v>2457.4499999999998</v>
      </c>
    </row>
    <row r="184" spans="1:15" s="39" customFormat="1" ht="37.5" customHeight="1" x14ac:dyDescent="0.2">
      <c r="A184" s="202"/>
      <c r="B184" s="145" t="s">
        <v>88</v>
      </c>
      <c r="C184" s="21" t="s">
        <v>285</v>
      </c>
      <c r="D184" s="148">
        <v>300</v>
      </c>
      <c r="E184" s="26">
        <v>15</v>
      </c>
      <c r="F184" s="67">
        <f t="shared" si="17"/>
        <v>4500</v>
      </c>
      <c r="G184" s="23"/>
      <c r="H184" s="23"/>
      <c r="I184" s="38">
        <f t="shared" si="14"/>
        <v>4500</v>
      </c>
      <c r="J184" s="52">
        <v>354.41</v>
      </c>
      <c r="K184" s="58"/>
      <c r="L184" s="58"/>
      <c r="M184" s="52">
        <v>500</v>
      </c>
      <c r="N184" s="52">
        <f t="shared" si="15"/>
        <v>854.41000000000008</v>
      </c>
      <c r="O184" s="45">
        <f t="shared" si="16"/>
        <v>3645.59</v>
      </c>
    </row>
    <row r="185" spans="1:15" s="39" customFormat="1" ht="37.5" customHeight="1" x14ac:dyDescent="0.2">
      <c r="A185" s="202"/>
      <c r="B185" s="145" t="s">
        <v>89</v>
      </c>
      <c r="C185" s="21" t="s">
        <v>286</v>
      </c>
      <c r="D185" s="148">
        <v>269.2</v>
      </c>
      <c r="E185" s="26">
        <v>15</v>
      </c>
      <c r="F185" s="67">
        <f t="shared" si="17"/>
        <v>4038</v>
      </c>
      <c r="G185" s="23"/>
      <c r="H185" s="23"/>
      <c r="I185" s="38">
        <f t="shared" si="14"/>
        <v>4038</v>
      </c>
      <c r="J185" s="52">
        <v>304.14999999999998</v>
      </c>
      <c r="K185" s="58">
        <v>56.75</v>
      </c>
      <c r="L185" s="58">
        <f>+F185*1%</f>
        <v>40.380000000000003</v>
      </c>
      <c r="M185" s="52"/>
      <c r="N185" s="52">
        <f t="shared" si="15"/>
        <v>401.28</v>
      </c>
      <c r="O185" s="45">
        <f t="shared" si="16"/>
        <v>3636.7200000000003</v>
      </c>
    </row>
    <row r="186" spans="1:15" s="39" customFormat="1" ht="37.5" customHeight="1" x14ac:dyDescent="0.2">
      <c r="A186" s="202"/>
      <c r="B186" s="145" t="s">
        <v>125</v>
      </c>
      <c r="C186" s="21" t="s">
        <v>287</v>
      </c>
      <c r="D186" s="148">
        <v>206</v>
      </c>
      <c r="E186" s="26">
        <v>15</v>
      </c>
      <c r="F186" s="67">
        <f t="shared" si="17"/>
        <v>3090</v>
      </c>
      <c r="G186" s="23"/>
      <c r="H186" s="23"/>
      <c r="I186" s="38">
        <f t="shared" si="14"/>
        <v>3090</v>
      </c>
      <c r="J186" s="52">
        <v>75.900000000000006</v>
      </c>
      <c r="K186" s="58"/>
      <c r="L186" s="58"/>
      <c r="M186" s="52"/>
      <c r="N186" s="52">
        <f t="shared" si="15"/>
        <v>75.900000000000006</v>
      </c>
      <c r="O186" s="45">
        <f t="shared" si="16"/>
        <v>3014.1</v>
      </c>
    </row>
    <row r="187" spans="1:15" s="39" customFormat="1" ht="37.5" customHeight="1" x14ac:dyDescent="0.2">
      <c r="A187" s="202"/>
      <c r="B187" s="145" t="s">
        <v>90</v>
      </c>
      <c r="C187" s="21" t="s">
        <v>288</v>
      </c>
      <c r="D187" s="148">
        <v>292</v>
      </c>
      <c r="E187" s="26">
        <v>15</v>
      </c>
      <c r="F187" s="67">
        <f t="shared" si="17"/>
        <v>4380</v>
      </c>
      <c r="G187" s="23"/>
      <c r="H187" s="23"/>
      <c r="I187" s="38">
        <f t="shared" si="14"/>
        <v>4380</v>
      </c>
      <c r="J187" s="52">
        <v>341.36</v>
      </c>
      <c r="K187" s="58">
        <v>56.75</v>
      </c>
      <c r="L187" s="58">
        <f>+F187*1%</f>
        <v>43.800000000000004</v>
      </c>
      <c r="M187" s="52"/>
      <c r="N187" s="52">
        <f t="shared" si="15"/>
        <v>441.91</v>
      </c>
      <c r="O187" s="45">
        <f t="shared" si="16"/>
        <v>3938.09</v>
      </c>
    </row>
    <row r="188" spans="1:15" s="39" customFormat="1" ht="37.5" customHeight="1" x14ac:dyDescent="0.2">
      <c r="A188" s="202" t="s">
        <v>82</v>
      </c>
      <c r="B188" s="145" t="s">
        <v>91</v>
      </c>
      <c r="C188" s="30" t="s">
        <v>289</v>
      </c>
      <c r="D188" s="148">
        <v>226.5</v>
      </c>
      <c r="E188" s="26">
        <v>15</v>
      </c>
      <c r="F188" s="67">
        <f t="shared" si="17"/>
        <v>3397.5</v>
      </c>
      <c r="G188" s="23"/>
      <c r="H188" s="23"/>
      <c r="I188" s="38">
        <f t="shared" si="14"/>
        <v>3397.5</v>
      </c>
      <c r="J188" s="52">
        <v>109.36</v>
      </c>
      <c r="K188" s="58">
        <v>56.75</v>
      </c>
      <c r="L188" s="58">
        <f>+F188*1%</f>
        <v>33.975000000000001</v>
      </c>
      <c r="M188" s="52"/>
      <c r="N188" s="52">
        <f t="shared" si="15"/>
        <v>200.08500000000001</v>
      </c>
      <c r="O188" s="45">
        <f t="shared" si="16"/>
        <v>3197.415</v>
      </c>
    </row>
    <row r="189" spans="1:15" s="39" customFormat="1" ht="37.5" customHeight="1" x14ac:dyDescent="0.2">
      <c r="A189" s="202"/>
      <c r="B189" s="145" t="s">
        <v>501</v>
      </c>
      <c r="C189" s="21" t="s">
        <v>290</v>
      </c>
      <c r="D189" s="148">
        <v>184.5</v>
      </c>
      <c r="E189" s="26">
        <v>15</v>
      </c>
      <c r="F189" s="67">
        <f t="shared" si="17"/>
        <v>2767.5</v>
      </c>
      <c r="G189" s="23"/>
      <c r="H189" s="23"/>
      <c r="I189" s="38">
        <f t="shared" si="14"/>
        <v>2767.5</v>
      </c>
      <c r="J189" s="52">
        <v>20.54</v>
      </c>
      <c r="K189" s="58">
        <v>58.15</v>
      </c>
      <c r="L189" s="58"/>
      <c r="M189" s="52"/>
      <c r="N189" s="52">
        <f t="shared" si="15"/>
        <v>78.69</v>
      </c>
      <c r="O189" s="45">
        <f t="shared" si="16"/>
        <v>2688.81</v>
      </c>
    </row>
    <row r="190" spans="1:15" s="39" customFormat="1" ht="37.5" customHeight="1" x14ac:dyDescent="0.2">
      <c r="A190" s="202"/>
      <c r="B190" s="144" t="s">
        <v>126</v>
      </c>
      <c r="C190" s="21" t="s">
        <v>291</v>
      </c>
      <c r="D190" s="148">
        <v>366.6</v>
      </c>
      <c r="E190" s="26">
        <v>15</v>
      </c>
      <c r="F190" s="67">
        <f t="shared" si="17"/>
        <v>5499</v>
      </c>
      <c r="G190" s="23"/>
      <c r="H190" s="23"/>
      <c r="I190" s="38">
        <f t="shared" si="14"/>
        <v>5499</v>
      </c>
      <c r="J190" s="52">
        <v>501.76</v>
      </c>
      <c r="K190" s="58"/>
      <c r="L190" s="58"/>
      <c r="M190" s="52"/>
      <c r="N190" s="52">
        <f t="shared" si="15"/>
        <v>501.76</v>
      </c>
      <c r="O190" s="45">
        <f t="shared" si="16"/>
        <v>4997.24</v>
      </c>
    </row>
    <row r="191" spans="1:15" s="39" customFormat="1" ht="37.5" customHeight="1" x14ac:dyDescent="0.2">
      <c r="A191" s="202"/>
      <c r="B191" s="144" t="s">
        <v>514</v>
      </c>
      <c r="C191" s="21" t="s">
        <v>292</v>
      </c>
      <c r="D191" s="148">
        <v>320</v>
      </c>
      <c r="E191" s="26">
        <v>15</v>
      </c>
      <c r="F191" s="67">
        <f t="shared" si="17"/>
        <v>4800</v>
      </c>
      <c r="G191" s="23"/>
      <c r="H191" s="23"/>
      <c r="I191" s="38">
        <f t="shared" si="14"/>
        <v>4800</v>
      </c>
      <c r="J191" s="52">
        <v>389.92</v>
      </c>
      <c r="K191" s="58"/>
      <c r="L191" s="58"/>
      <c r="M191" s="52"/>
      <c r="N191" s="52">
        <f t="shared" si="15"/>
        <v>389.92</v>
      </c>
      <c r="O191" s="45">
        <f t="shared" si="16"/>
        <v>4410.08</v>
      </c>
    </row>
    <row r="192" spans="1:15" s="39" customFormat="1" ht="37.5" customHeight="1" x14ac:dyDescent="0.2">
      <c r="A192" s="202"/>
      <c r="B192" s="143" t="s">
        <v>127</v>
      </c>
      <c r="C192" s="21" t="s">
        <v>293</v>
      </c>
      <c r="D192" s="148">
        <v>423</v>
      </c>
      <c r="E192" s="26">
        <v>15</v>
      </c>
      <c r="F192" s="67">
        <f t="shared" si="17"/>
        <v>6345</v>
      </c>
      <c r="G192" s="23"/>
      <c r="H192" s="23"/>
      <c r="I192" s="38">
        <f t="shared" si="14"/>
        <v>6345</v>
      </c>
      <c r="J192" s="52">
        <v>653.05999999999995</v>
      </c>
      <c r="K192" s="58"/>
      <c r="L192" s="58"/>
      <c r="M192" s="52"/>
      <c r="N192" s="52">
        <f t="shared" si="15"/>
        <v>653.05999999999995</v>
      </c>
      <c r="O192" s="45">
        <f t="shared" si="16"/>
        <v>5691.9400000000005</v>
      </c>
    </row>
    <row r="193" spans="1:15" s="39" customFormat="1" ht="37.5" customHeight="1" x14ac:dyDescent="0.2">
      <c r="A193" s="202"/>
      <c r="B193" s="143" t="s">
        <v>502</v>
      </c>
      <c r="C193" s="21" t="s">
        <v>294</v>
      </c>
      <c r="D193" s="148">
        <v>339</v>
      </c>
      <c r="E193" s="26">
        <v>15</v>
      </c>
      <c r="F193" s="67">
        <f t="shared" si="17"/>
        <v>5085</v>
      </c>
      <c r="G193" s="23"/>
      <c r="H193" s="23"/>
      <c r="I193" s="38">
        <f t="shared" si="14"/>
        <v>5085</v>
      </c>
      <c r="J193" s="52">
        <v>435.52</v>
      </c>
      <c r="K193" s="58">
        <v>56.75</v>
      </c>
      <c r="L193" s="58">
        <f>+F193*1%</f>
        <v>50.85</v>
      </c>
      <c r="M193" s="52"/>
      <c r="N193" s="52">
        <f t="shared" si="15"/>
        <v>543.12</v>
      </c>
      <c r="O193" s="45">
        <f t="shared" si="16"/>
        <v>4541.88</v>
      </c>
    </row>
    <row r="194" spans="1:15" s="39" customFormat="1" ht="37.5" customHeight="1" x14ac:dyDescent="0.2">
      <c r="A194" s="202"/>
      <c r="B194" s="143" t="s">
        <v>92</v>
      </c>
      <c r="C194" s="21" t="s">
        <v>295</v>
      </c>
      <c r="D194" s="148">
        <v>223.2</v>
      </c>
      <c r="E194" s="26">
        <v>15</v>
      </c>
      <c r="F194" s="67">
        <f t="shared" si="17"/>
        <v>3348</v>
      </c>
      <c r="G194" s="23"/>
      <c r="H194" s="23">
        <v>5000</v>
      </c>
      <c r="I194" s="38">
        <f t="shared" si="14"/>
        <v>8348</v>
      </c>
      <c r="J194" s="52">
        <v>103.97</v>
      </c>
      <c r="K194" s="58">
        <v>56.75</v>
      </c>
      <c r="L194" s="58">
        <f>+F194*1%</f>
        <v>33.480000000000004</v>
      </c>
      <c r="M194" s="52"/>
      <c r="N194" s="52">
        <f t="shared" si="15"/>
        <v>194.2</v>
      </c>
      <c r="O194" s="45">
        <f t="shared" si="16"/>
        <v>8153.8</v>
      </c>
    </row>
    <row r="195" spans="1:15" s="39" customFormat="1" ht="37.5" customHeight="1" x14ac:dyDescent="0.2">
      <c r="A195" s="202"/>
      <c r="B195" s="143" t="s">
        <v>93</v>
      </c>
      <c r="C195" s="30" t="s">
        <v>297</v>
      </c>
      <c r="D195" s="148">
        <v>187.5</v>
      </c>
      <c r="E195" s="26">
        <v>15</v>
      </c>
      <c r="F195" s="67">
        <f>+D195*E195</f>
        <v>2812.5</v>
      </c>
      <c r="G195" s="23"/>
      <c r="H195" s="23"/>
      <c r="I195" s="38">
        <f t="shared" si="14"/>
        <v>2812.5</v>
      </c>
      <c r="J195" s="52">
        <v>25.44</v>
      </c>
      <c r="K195" s="58">
        <v>56.75</v>
      </c>
      <c r="L195" s="58">
        <f>+F195*1%</f>
        <v>28.125</v>
      </c>
      <c r="M195" s="52"/>
      <c r="N195" s="52">
        <f t="shared" si="15"/>
        <v>110.315</v>
      </c>
      <c r="O195" s="45">
        <f t="shared" si="16"/>
        <v>2702.1849999999999</v>
      </c>
    </row>
    <row r="196" spans="1:15" s="39" customFormat="1" ht="37.5" customHeight="1" x14ac:dyDescent="0.2">
      <c r="A196" s="202"/>
      <c r="B196" s="143" t="s">
        <v>397</v>
      </c>
      <c r="C196" s="21" t="s">
        <v>296</v>
      </c>
      <c r="D196" s="148">
        <v>182.2</v>
      </c>
      <c r="E196" s="26">
        <v>15</v>
      </c>
      <c r="F196" s="67">
        <f t="shared" si="17"/>
        <v>2733</v>
      </c>
      <c r="G196" s="23"/>
      <c r="H196" s="23"/>
      <c r="I196" s="38">
        <f t="shared" si="14"/>
        <v>2733</v>
      </c>
      <c r="J196" s="52">
        <v>16.79</v>
      </c>
      <c r="K196" s="58"/>
      <c r="L196" s="58"/>
      <c r="M196" s="52"/>
      <c r="N196" s="52">
        <f t="shared" si="15"/>
        <v>16.79</v>
      </c>
      <c r="O196" s="45">
        <f t="shared" si="16"/>
        <v>2716.21</v>
      </c>
    </row>
    <row r="197" spans="1:15" s="39" customFormat="1" ht="37.5" customHeight="1" x14ac:dyDescent="0.2">
      <c r="A197" s="202"/>
      <c r="B197" s="205" t="s">
        <v>398</v>
      </c>
      <c r="C197" s="30" t="s">
        <v>625</v>
      </c>
      <c r="D197" s="148">
        <v>166.9</v>
      </c>
      <c r="E197" s="26">
        <v>15</v>
      </c>
      <c r="F197" s="67">
        <f t="shared" si="17"/>
        <v>2503.5</v>
      </c>
      <c r="G197" s="23">
        <v>14.32</v>
      </c>
      <c r="H197" s="23"/>
      <c r="I197" s="38">
        <f t="shared" si="14"/>
        <v>2517.8200000000002</v>
      </c>
      <c r="J197" s="52"/>
      <c r="K197" s="58"/>
      <c r="L197" s="58"/>
      <c r="M197" s="52"/>
      <c r="N197" s="52">
        <f t="shared" si="15"/>
        <v>0</v>
      </c>
      <c r="O197" s="45">
        <f t="shared" si="16"/>
        <v>2517.8200000000002</v>
      </c>
    </row>
    <row r="198" spans="1:15" s="39" customFormat="1" ht="37.5" customHeight="1" x14ac:dyDescent="0.2">
      <c r="A198" s="202"/>
      <c r="B198" s="205"/>
      <c r="C198" s="30" t="s">
        <v>298</v>
      </c>
      <c r="D198" s="148">
        <v>166.9</v>
      </c>
      <c r="E198" s="26">
        <v>15</v>
      </c>
      <c r="F198" s="67">
        <f t="shared" si="17"/>
        <v>2503.5</v>
      </c>
      <c r="G198" s="23">
        <v>14.32</v>
      </c>
      <c r="H198" s="23"/>
      <c r="I198" s="38">
        <f t="shared" si="14"/>
        <v>2517.8200000000002</v>
      </c>
      <c r="J198" s="52"/>
      <c r="K198" s="58"/>
      <c r="L198" s="58"/>
      <c r="M198" s="52"/>
      <c r="N198" s="52">
        <f t="shared" si="15"/>
        <v>0</v>
      </c>
      <c r="O198" s="45">
        <f t="shared" si="16"/>
        <v>2517.8200000000002</v>
      </c>
    </row>
    <row r="199" spans="1:15" s="39" customFormat="1" ht="37.5" customHeight="1" x14ac:dyDescent="0.2">
      <c r="A199" s="202"/>
      <c r="B199" s="205"/>
      <c r="C199" s="30" t="s">
        <v>299</v>
      </c>
      <c r="D199" s="148">
        <v>166.9</v>
      </c>
      <c r="E199" s="26">
        <v>15</v>
      </c>
      <c r="F199" s="67">
        <f t="shared" si="17"/>
        <v>2503.5</v>
      </c>
      <c r="G199" s="23">
        <v>14.32</v>
      </c>
      <c r="H199" s="23"/>
      <c r="I199" s="38">
        <f t="shared" si="14"/>
        <v>2517.8200000000002</v>
      </c>
      <c r="J199" s="52"/>
      <c r="K199" s="58"/>
      <c r="L199" s="58"/>
      <c r="M199" s="52"/>
      <c r="N199" s="52">
        <f t="shared" si="15"/>
        <v>0</v>
      </c>
      <c r="O199" s="45">
        <f t="shared" si="16"/>
        <v>2517.8200000000002</v>
      </c>
    </row>
    <row r="200" spans="1:15" s="39" customFormat="1" ht="37.5" customHeight="1" x14ac:dyDescent="0.2">
      <c r="A200" s="202"/>
      <c r="B200" s="151" t="s">
        <v>503</v>
      </c>
      <c r="C200" s="30" t="s">
        <v>300</v>
      </c>
      <c r="D200" s="148">
        <v>302.10000000000002</v>
      </c>
      <c r="E200" s="26">
        <v>15</v>
      </c>
      <c r="F200" s="67">
        <f t="shared" si="17"/>
        <v>4531.5</v>
      </c>
      <c r="G200" s="23"/>
      <c r="H200" s="23"/>
      <c r="I200" s="38">
        <f t="shared" si="14"/>
        <v>4531.5</v>
      </c>
      <c r="J200" s="52">
        <v>357.84</v>
      </c>
      <c r="K200" s="58">
        <v>57.44</v>
      </c>
      <c r="L200" s="58">
        <f>+F200*1%</f>
        <v>45.314999999999998</v>
      </c>
      <c r="M200" s="52"/>
      <c r="N200" s="52">
        <f t="shared" si="15"/>
        <v>460.59499999999997</v>
      </c>
      <c r="O200" s="45">
        <f t="shared" si="16"/>
        <v>4070.9050000000002</v>
      </c>
    </row>
    <row r="201" spans="1:15" s="39" customFormat="1" ht="37.5" customHeight="1" x14ac:dyDescent="0.2">
      <c r="A201" s="202"/>
      <c r="B201" s="243" t="s">
        <v>504</v>
      </c>
      <c r="C201" s="21" t="s">
        <v>325</v>
      </c>
      <c r="D201" s="148">
        <v>236</v>
      </c>
      <c r="E201" s="26">
        <v>15</v>
      </c>
      <c r="F201" s="67">
        <f>+D201*E201</f>
        <v>3540</v>
      </c>
      <c r="G201" s="23"/>
      <c r="H201" s="23"/>
      <c r="I201" s="38">
        <f t="shared" si="14"/>
        <v>3540</v>
      </c>
      <c r="J201" s="52">
        <v>142.59</v>
      </c>
      <c r="K201" s="58">
        <v>64.569999999999993</v>
      </c>
      <c r="L201" s="58">
        <f>+F201*1%</f>
        <v>35.4</v>
      </c>
      <c r="M201" s="52">
        <v>384</v>
      </c>
      <c r="N201" s="52">
        <f t="shared" si="15"/>
        <v>626.55999999999995</v>
      </c>
      <c r="O201" s="45">
        <f t="shared" si="16"/>
        <v>2913.44</v>
      </c>
    </row>
    <row r="202" spans="1:15" s="39" customFormat="1" ht="37.5" customHeight="1" x14ac:dyDescent="0.2">
      <c r="A202" s="202"/>
      <c r="B202" s="243"/>
      <c r="C202" s="21" t="s">
        <v>304</v>
      </c>
      <c r="D202" s="148">
        <v>236</v>
      </c>
      <c r="E202" s="26">
        <v>15</v>
      </c>
      <c r="F202" s="67">
        <f>+D202*E202</f>
        <v>3540</v>
      </c>
      <c r="G202" s="23"/>
      <c r="H202" s="23"/>
      <c r="I202" s="38">
        <f t="shared" si="14"/>
        <v>3540</v>
      </c>
      <c r="J202" s="52">
        <v>142.59</v>
      </c>
      <c r="K202" s="58">
        <v>56.75</v>
      </c>
      <c r="L202" s="58">
        <f>+F202*1%</f>
        <v>35.4</v>
      </c>
      <c r="M202" s="52"/>
      <c r="N202" s="52">
        <f t="shared" si="15"/>
        <v>234.74</v>
      </c>
      <c r="O202" s="45">
        <f t="shared" si="16"/>
        <v>3305.26</v>
      </c>
    </row>
    <row r="203" spans="1:15" s="39" customFormat="1" ht="37.5" customHeight="1" x14ac:dyDescent="0.2">
      <c r="A203" s="202"/>
      <c r="B203" s="243"/>
      <c r="C203" s="21" t="s">
        <v>305</v>
      </c>
      <c r="D203" s="148">
        <v>236</v>
      </c>
      <c r="E203" s="26">
        <v>15</v>
      </c>
      <c r="F203" s="67">
        <f>+D203*E203</f>
        <v>3540</v>
      </c>
      <c r="G203" s="23"/>
      <c r="H203" s="23"/>
      <c r="I203" s="38">
        <f t="shared" si="14"/>
        <v>3540</v>
      </c>
      <c r="J203" s="52">
        <v>142.59</v>
      </c>
      <c r="K203" s="58">
        <v>56.75</v>
      </c>
      <c r="L203" s="58">
        <f>+F203*1%</f>
        <v>35.4</v>
      </c>
      <c r="M203" s="52"/>
      <c r="N203" s="52">
        <f t="shared" si="15"/>
        <v>234.74</v>
      </c>
      <c r="O203" s="45">
        <f t="shared" si="16"/>
        <v>3305.26</v>
      </c>
    </row>
    <row r="204" spans="1:15" s="39" customFormat="1" ht="37.5" customHeight="1" x14ac:dyDescent="0.2">
      <c r="A204" s="202"/>
      <c r="B204" s="151" t="s">
        <v>505</v>
      </c>
      <c r="C204" s="21" t="s">
        <v>303</v>
      </c>
      <c r="D204" s="148">
        <v>210.1</v>
      </c>
      <c r="E204" s="26">
        <v>15</v>
      </c>
      <c r="F204" s="67">
        <f t="shared" si="17"/>
        <v>3151.5</v>
      </c>
      <c r="G204" s="23"/>
      <c r="H204" s="23"/>
      <c r="I204" s="38">
        <f t="shared" si="14"/>
        <v>3151.5</v>
      </c>
      <c r="J204" s="52">
        <v>82.6</v>
      </c>
      <c r="K204" s="58"/>
      <c r="L204" s="58"/>
      <c r="M204" s="52">
        <v>384</v>
      </c>
      <c r="N204" s="52">
        <f t="shared" si="15"/>
        <v>466.6</v>
      </c>
      <c r="O204" s="45">
        <f t="shared" si="16"/>
        <v>2684.9</v>
      </c>
    </row>
    <row r="205" spans="1:15" s="39" customFormat="1" ht="37.5" customHeight="1" x14ac:dyDescent="0.2">
      <c r="A205" s="202" t="s">
        <v>82</v>
      </c>
      <c r="B205" s="243" t="s">
        <v>515</v>
      </c>
      <c r="C205" s="30" t="s">
        <v>302</v>
      </c>
      <c r="D205" s="148">
        <v>206</v>
      </c>
      <c r="E205" s="26">
        <v>15</v>
      </c>
      <c r="F205" s="67">
        <f t="shared" si="17"/>
        <v>3090</v>
      </c>
      <c r="G205" s="23"/>
      <c r="H205" s="23"/>
      <c r="I205" s="38">
        <f t="shared" si="14"/>
        <v>3090</v>
      </c>
      <c r="J205" s="52">
        <v>75.900000000000006</v>
      </c>
      <c r="K205" s="58"/>
      <c r="L205" s="58"/>
      <c r="M205" s="52"/>
      <c r="N205" s="52">
        <f t="shared" si="15"/>
        <v>75.900000000000006</v>
      </c>
      <c r="O205" s="45">
        <f t="shared" si="16"/>
        <v>3014.1</v>
      </c>
    </row>
    <row r="206" spans="1:15" s="39" customFormat="1" ht="37.5" customHeight="1" x14ac:dyDescent="0.2">
      <c r="A206" s="202"/>
      <c r="B206" s="243"/>
      <c r="C206" s="30" t="s">
        <v>443</v>
      </c>
      <c r="D206" s="148">
        <v>206</v>
      </c>
      <c r="E206" s="26">
        <v>15</v>
      </c>
      <c r="F206" s="67">
        <f t="shared" si="17"/>
        <v>3090</v>
      </c>
      <c r="G206" s="23"/>
      <c r="H206" s="23"/>
      <c r="I206" s="38">
        <f t="shared" si="14"/>
        <v>3090</v>
      </c>
      <c r="J206" s="52">
        <v>75.900000000000006</v>
      </c>
      <c r="K206" s="58"/>
      <c r="L206" s="58"/>
      <c r="M206" s="52"/>
      <c r="N206" s="52">
        <f t="shared" si="15"/>
        <v>75.900000000000006</v>
      </c>
      <c r="O206" s="45">
        <f t="shared" si="16"/>
        <v>3014.1</v>
      </c>
    </row>
    <row r="207" spans="1:15" s="39" customFormat="1" ht="37.5" customHeight="1" x14ac:dyDescent="0.2">
      <c r="A207" s="202"/>
      <c r="B207" s="243"/>
      <c r="C207" s="30" t="s">
        <v>301</v>
      </c>
      <c r="D207" s="26">
        <v>206</v>
      </c>
      <c r="E207" s="26">
        <v>15</v>
      </c>
      <c r="F207" s="67">
        <f t="shared" si="17"/>
        <v>3090</v>
      </c>
      <c r="G207" s="23"/>
      <c r="H207" s="23"/>
      <c r="I207" s="38">
        <f t="shared" si="14"/>
        <v>3090</v>
      </c>
      <c r="J207" s="52">
        <v>75.900000000000006</v>
      </c>
      <c r="K207" s="58"/>
      <c r="L207" s="58"/>
      <c r="M207" s="52"/>
      <c r="N207" s="52">
        <f t="shared" si="15"/>
        <v>75.900000000000006</v>
      </c>
      <c r="O207" s="45">
        <f t="shared" si="16"/>
        <v>3014.1</v>
      </c>
    </row>
    <row r="208" spans="1:15" s="39" customFormat="1" ht="37.5" customHeight="1" x14ac:dyDescent="0.2">
      <c r="A208" s="202"/>
      <c r="B208" s="141" t="s">
        <v>94</v>
      </c>
      <c r="C208" s="21" t="s">
        <v>306</v>
      </c>
      <c r="D208" s="148">
        <v>195.4</v>
      </c>
      <c r="E208" s="26">
        <v>15</v>
      </c>
      <c r="F208" s="67">
        <f t="shared" si="17"/>
        <v>2931</v>
      </c>
      <c r="G208" s="23"/>
      <c r="H208" s="23"/>
      <c r="I208" s="38">
        <f t="shared" si="14"/>
        <v>2931</v>
      </c>
      <c r="J208" s="52">
        <v>38.33</v>
      </c>
      <c r="K208" s="58">
        <v>56.75</v>
      </c>
      <c r="L208" s="58">
        <f>+F208*1%</f>
        <v>29.310000000000002</v>
      </c>
      <c r="M208" s="52"/>
      <c r="N208" s="52">
        <f t="shared" si="15"/>
        <v>124.39</v>
      </c>
      <c r="O208" s="45">
        <f t="shared" si="16"/>
        <v>2806.61</v>
      </c>
    </row>
    <row r="209" spans="1:15" s="39" customFormat="1" ht="37.5" customHeight="1" x14ac:dyDescent="0.2">
      <c r="A209" s="202"/>
      <c r="B209" s="141" t="s">
        <v>95</v>
      </c>
      <c r="C209" s="21" t="s">
        <v>307</v>
      </c>
      <c r="D209" s="148">
        <v>183.4</v>
      </c>
      <c r="E209" s="26">
        <v>15</v>
      </c>
      <c r="F209" s="67">
        <f t="shared" si="17"/>
        <v>2751</v>
      </c>
      <c r="G209" s="23"/>
      <c r="H209" s="23"/>
      <c r="I209" s="38">
        <f t="shared" si="14"/>
        <v>2751</v>
      </c>
      <c r="J209" s="52">
        <v>18.75</v>
      </c>
      <c r="K209" s="58">
        <v>58.15</v>
      </c>
      <c r="L209" s="58"/>
      <c r="M209" s="52"/>
      <c r="N209" s="52">
        <f t="shared" si="15"/>
        <v>76.900000000000006</v>
      </c>
      <c r="O209" s="45">
        <f t="shared" si="16"/>
        <v>2674.1</v>
      </c>
    </row>
    <row r="210" spans="1:15" s="39" customFormat="1" ht="37.5" customHeight="1" x14ac:dyDescent="0.2">
      <c r="A210" s="202"/>
      <c r="B210" s="143" t="s">
        <v>110</v>
      </c>
      <c r="C210" s="21" t="s">
        <v>308</v>
      </c>
      <c r="D210" s="148">
        <v>223.2</v>
      </c>
      <c r="E210" s="26">
        <v>15</v>
      </c>
      <c r="F210" s="67">
        <f t="shared" si="17"/>
        <v>3348</v>
      </c>
      <c r="G210" s="23"/>
      <c r="H210" s="23"/>
      <c r="I210" s="38">
        <f t="shared" si="14"/>
        <v>3348</v>
      </c>
      <c r="J210" s="52">
        <v>103.97</v>
      </c>
      <c r="K210" s="58">
        <v>56.75</v>
      </c>
      <c r="L210" s="58">
        <f>+F210*1%</f>
        <v>33.480000000000004</v>
      </c>
      <c r="M210" s="52">
        <v>384</v>
      </c>
      <c r="N210" s="52">
        <f t="shared" si="15"/>
        <v>578.20000000000005</v>
      </c>
      <c r="O210" s="45">
        <f t="shared" si="16"/>
        <v>2769.8</v>
      </c>
    </row>
    <row r="211" spans="1:15" s="39" customFormat="1" ht="37.5" customHeight="1" x14ac:dyDescent="0.2">
      <c r="A211" s="202"/>
      <c r="B211" s="143" t="s">
        <v>111</v>
      </c>
      <c r="C211" s="21" t="s">
        <v>309</v>
      </c>
      <c r="D211" s="148">
        <v>172.9</v>
      </c>
      <c r="E211" s="26">
        <v>15</v>
      </c>
      <c r="F211" s="67">
        <f t="shared" si="17"/>
        <v>2593.5</v>
      </c>
      <c r="G211" s="23">
        <v>8.56</v>
      </c>
      <c r="H211" s="23"/>
      <c r="I211" s="38">
        <f t="shared" si="14"/>
        <v>2602.06</v>
      </c>
      <c r="J211" s="52"/>
      <c r="K211" s="58"/>
      <c r="L211" s="58"/>
      <c r="M211" s="52"/>
      <c r="N211" s="52">
        <f t="shared" si="15"/>
        <v>0</v>
      </c>
      <c r="O211" s="45">
        <f t="shared" si="16"/>
        <v>2602.06</v>
      </c>
    </row>
    <row r="212" spans="1:15" s="39" customFormat="1" ht="37.5" customHeight="1" x14ac:dyDescent="0.2">
      <c r="A212" s="202"/>
      <c r="B212" s="207" t="s">
        <v>506</v>
      </c>
      <c r="C212" s="21" t="s">
        <v>310</v>
      </c>
      <c r="D212" s="148">
        <v>165</v>
      </c>
      <c r="E212" s="26">
        <v>15</v>
      </c>
      <c r="F212" s="67">
        <f t="shared" si="17"/>
        <v>2475</v>
      </c>
      <c r="G212" s="23">
        <v>16.14</v>
      </c>
      <c r="H212" s="23"/>
      <c r="I212" s="38">
        <f t="shared" si="14"/>
        <v>2491.14</v>
      </c>
      <c r="J212" s="52"/>
      <c r="K212" s="58"/>
      <c r="L212" s="58"/>
      <c r="M212" s="52"/>
      <c r="N212" s="52">
        <f t="shared" si="15"/>
        <v>0</v>
      </c>
      <c r="O212" s="45">
        <f t="shared" si="16"/>
        <v>2491.14</v>
      </c>
    </row>
    <row r="213" spans="1:15" s="39" customFormat="1" ht="37.5" customHeight="1" x14ac:dyDescent="0.2">
      <c r="A213" s="202"/>
      <c r="B213" s="207"/>
      <c r="C213" s="21" t="s">
        <v>311</v>
      </c>
      <c r="D213" s="148">
        <v>165</v>
      </c>
      <c r="E213" s="26">
        <v>15</v>
      </c>
      <c r="F213" s="67">
        <f t="shared" si="17"/>
        <v>2475</v>
      </c>
      <c r="G213" s="23">
        <v>16.14</v>
      </c>
      <c r="H213" s="23"/>
      <c r="I213" s="38">
        <f t="shared" si="14"/>
        <v>2491.14</v>
      </c>
      <c r="J213" s="52"/>
      <c r="K213" s="58"/>
      <c r="L213" s="58"/>
      <c r="M213" s="52"/>
      <c r="N213" s="52">
        <f t="shared" si="15"/>
        <v>0</v>
      </c>
      <c r="O213" s="45">
        <f t="shared" si="16"/>
        <v>2491.14</v>
      </c>
    </row>
    <row r="214" spans="1:15" s="39" customFormat="1" ht="37.5" customHeight="1" x14ac:dyDescent="0.2">
      <c r="A214" s="202"/>
      <c r="B214" s="143" t="s">
        <v>96</v>
      </c>
      <c r="C214" s="21" t="s">
        <v>312</v>
      </c>
      <c r="D214" s="148">
        <v>148.9</v>
      </c>
      <c r="E214" s="26">
        <v>15</v>
      </c>
      <c r="F214" s="67">
        <f t="shared" si="17"/>
        <v>2233.5</v>
      </c>
      <c r="G214" s="23">
        <v>46.09</v>
      </c>
      <c r="H214" s="23"/>
      <c r="I214" s="38">
        <f t="shared" ref="I214:I275" si="18">+F214+G214+H214</f>
        <v>2279.59</v>
      </c>
      <c r="J214" s="52"/>
      <c r="K214" s="58"/>
      <c r="L214" s="58"/>
      <c r="M214" s="52">
        <v>416</v>
      </c>
      <c r="N214" s="52">
        <f t="shared" ref="N214:N275" si="19">+J214+K214+L214+M214</f>
        <v>416</v>
      </c>
      <c r="O214" s="45">
        <f t="shared" ref="O214:O275" si="20">+I214-N214</f>
        <v>1863.5900000000001</v>
      </c>
    </row>
    <row r="215" spans="1:15" s="39" customFormat="1" ht="37.5" customHeight="1" x14ac:dyDescent="0.2">
      <c r="A215" s="202"/>
      <c r="B215" s="143" t="s">
        <v>128</v>
      </c>
      <c r="C215" s="21" t="s">
        <v>313</v>
      </c>
      <c r="D215" s="148">
        <v>380</v>
      </c>
      <c r="E215" s="26">
        <v>15</v>
      </c>
      <c r="F215" s="67">
        <f t="shared" si="17"/>
        <v>5700</v>
      </c>
      <c r="G215" s="40"/>
      <c r="H215" s="40"/>
      <c r="I215" s="38">
        <f t="shared" si="18"/>
        <v>5700</v>
      </c>
      <c r="J215" s="23">
        <v>537.47</v>
      </c>
      <c r="K215" s="58"/>
      <c r="L215" s="58"/>
      <c r="M215" s="52"/>
      <c r="N215" s="52">
        <f t="shared" si="19"/>
        <v>537.47</v>
      </c>
      <c r="O215" s="45">
        <f t="shared" si="20"/>
        <v>5162.53</v>
      </c>
    </row>
    <row r="216" spans="1:15" s="39" customFormat="1" ht="37.5" customHeight="1" x14ac:dyDescent="0.2">
      <c r="A216" s="202"/>
      <c r="B216" s="143" t="s">
        <v>507</v>
      </c>
      <c r="C216" s="21" t="s">
        <v>314</v>
      </c>
      <c r="D216" s="148">
        <v>234.6</v>
      </c>
      <c r="E216" s="26">
        <v>15</v>
      </c>
      <c r="F216" s="67">
        <f t="shared" ref="F216:F275" si="21">+D216*E216</f>
        <v>3519</v>
      </c>
      <c r="G216" s="40"/>
      <c r="H216" s="40"/>
      <c r="I216" s="38">
        <f t="shared" si="18"/>
        <v>3519</v>
      </c>
      <c r="J216" s="23">
        <v>140.31</v>
      </c>
      <c r="K216" s="58">
        <v>56.75</v>
      </c>
      <c r="L216" s="58"/>
      <c r="M216" s="52"/>
      <c r="N216" s="52">
        <f t="shared" si="19"/>
        <v>197.06</v>
      </c>
      <c r="O216" s="45">
        <f t="shared" si="20"/>
        <v>3321.94</v>
      </c>
    </row>
    <row r="217" spans="1:15" s="39" customFormat="1" ht="37.5" customHeight="1" x14ac:dyDescent="0.2">
      <c r="A217" s="202"/>
      <c r="B217" s="205" t="s">
        <v>516</v>
      </c>
      <c r="C217" s="21" t="s">
        <v>414</v>
      </c>
      <c r="D217" s="148">
        <v>206</v>
      </c>
      <c r="E217" s="26">
        <v>15</v>
      </c>
      <c r="F217" s="67">
        <f t="shared" si="21"/>
        <v>3090</v>
      </c>
      <c r="G217" s="23"/>
      <c r="H217" s="23"/>
      <c r="I217" s="38">
        <f t="shared" si="18"/>
        <v>3090</v>
      </c>
      <c r="J217" s="23">
        <v>75.900000000000006</v>
      </c>
      <c r="K217" s="58"/>
      <c r="L217" s="58"/>
      <c r="M217" s="52"/>
      <c r="N217" s="52">
        <f t="shared" si="19"/>
        <v>75.900000000000006</v>
      </c>
      <c r="O217" s="45">
        <f t="shared" si="20"/>
        <v>3014.1</v>
      </c>
    </row>
    <row r="218" spans="1:15" s="39" customFormat="1" ht="37.5" customHeight="1" x14ac:dyDescent="0.2">
      <c r="A218" s="202"/>
      <c r="B218" s="205"/>
      <c r="C218" s="21" t="s">
        <v>613</v>
      </c>
      <c r="D218" s="148">
        <v>206</v>
      </c>
      <c r="E218" s="26">
        <v>15</v>
      </c>
      <c r="F218" s="67">
        <f t="shared" si="21"/>
        <v>3090</v>
      </c>
      <c r="G218" s="23"/>
      <c r="H218" s="23"/>
      <c r="I218" s="38">
        <f t="shared" si="18"/>
        <v>3090</v>
      </c>
      <c r="J218" s="23">
        <v>75.900000000000006</v>
      </c>
      <c r="K218" s="58"/>
      <c r="L218" s="58"/>
      <c r="M218" s="52"/>
      <c r="N218" s="52">
        <f t="shared" si="19"/>
        <v>75.900000000000006</v>
      </c>
      <c r="O218" s="45">
        <f t="shared" si="20"/>
        <v>3014.1</v>
      </c>
    </row>
    <row r="219" spans="1:15" s="39" customFormat="1" ht="37.5" customHeight="1" x14ac:dyDescent="0.2">
      <c r="A219" s="202"/>
      <c r="B219" s="205"/>
      <c r="C219" s="21" t="s">
        <v>427</v>
      </c>
      <c r="D219" s="148">
        <v>206</v>
      </c>
      <c r="E219" s="26">
        <v>15</v>
      </c>
      <c r="F219" s="67">
        <f t="shared" si="21"/>
        <v>3090</v>
      </c>
      <c r="G219" s="23"/>
      <c r="H219" s="23"/>
      <c r="I219" s="38">
        <f t="shared" si="18"/>
        <v>3090</v>
      </c>
      <c r="J219" s="23">
        <v>75.900000000000006</v>
      </c>
      <c r="K219" s="58"/>
      <c r="L219" s="58"/>
      <c r="M219" s="52"/>
      <c r="N219" s="52">
        <f t="shared" si="19"/>
        <v>75.900000000000006</v>
      </c>
      <c r="O219" s="45">
        <f t="shared" si="20"/>
        <v>3014.1</v>
      </c>
    </row>
    <row r="220" spans="1:15" s="39" customFormat="1" ht="37.5" customHeight="1" x14ac:dyDescent="0.2">
      <c r="A220" s="202"/>
      <c r="B220" s="205"/>
      <c r="C220" s="21" t="s">
        <v>413</v>
      </c>
      <c r="D220" s="148">
        <v>206</v>
      </c>
      <c r="E220" s="26">
        <v>15</v>
      </c>
      <c r="F220" s="67">
        <f t="shared" si="21"/>
        <v>3090</v>
      </c>
      <c r="G220" s="23"/>
      <c r="H220" s="23"/>
      <c r="I220" s="38">
        <f t="shared" si="18"/>
        <v>3090</v>
      </c>
      <c r="J220" s="23">
        <v>75.900000000000006</v>
      </c>
      <c r="K220" s="58"/>
      <c r="L220" s="58"/>
      <c r="M220" s="52"/>
      <c r="N220" s="52">
        <f t="shared" si="19"/>
        <v>75.900000000000006</v>
      </c>
      <c r="O220" s="45">
        <f t="shared" si="20"/>
        <v>3014.1</v>
      </c>
    </row>
    <row r="221" spans="1:15" s="39" customFormat="1" ht="37.5" customHeight="1" x14ac:dyDescent="0.2">
      <c r="A221" s="202"/>
      <c r="B221" s="205"/>
      <c r="C221" s="21" t="s">
        <v>53</v>
      </c>
      <c r="D221" s="148">
        <v>206</v>
      </c>
      <c r="E221" s="26"/>
      <c r="F221" s="67">
        <f t="shared" si="21"/>
        <v>0</v>
      </c>
      <c r="G221" s="23"/>
      <c r="H221" s="23"/>
      <c r="I221" s="38">
        <f t="shared" si="18"/>
        <v>0</v>
      </c>
      <c r="J221" s="52"/>
      <c r="K221" s="58"/>
      <c r="L221" s="58"/>
      <c r="M221" s="52"/>
      <c r="N221" s="52">
        <f t="shared" si="19"/>
        <v>0</v>
      </c>
      <c r="O221" s="45">
        <f t="shared" si="20"/>
        <v>0</v>
      </c>
    </row>
    <row r="222" spans="1:15" s="39" customFormat="1" ht="37.5" customHeight="1" x14ac:dyDescent="0.2">
      <c r="A222" s="202"/>
      <c r="B222" s="205"/>
      <c r="C222" s="191" t="s">
        <v>53</v>
      </c>
      <c r="D222" s="148">
        <v>206</v>
      </c>
      <c r="E222" s="26"/>
      <c r="F222" s="67">
        <f t="shared" si="21"/>
        <v>0</v>
      </c>
      <c r="G222" s="23"/>
      <c r="H222" s="23"/>
      <c r="I222" s="38">
        <f t="shared" si="18"/>
        <v>0</v>
      </c>
      <c r="J222" s="52"/>
      <c r="K222" s="58"/>
      <c r="L222" s="58"/>
      <c r="M222" s="52"/>
      <c r="N222" s="52">
        <f t="shared" si="19"/>
        <v>0</v>
      </c>
      <c r="O222" s="45">
        <f t="shared" si="20"/>
        <v>0</v>
      </c>
    </row>
    <row r="223" spans="1:15" s="39" customFormat="1" ht="37.5" customHeight="1" x14ac:dyDescent="0.2">
      <c r="A223" s="202" t="s">
        <v>82</v>
      </c>
      <c r="B223" s="141" t="s">
        <v>97</v>
      </c>
      <c r="C223" s="21" t="s">
        <v>316</v>
      </c>
      <c r="D223" s="148">
        <v>178.8</v>
      </c>
      <c r="E223" s="26">
        <v>15</v>
      </c>
      <c r="F223" s="67">
        <f t="shared" si="21"/>
        <v>2682</v>
      </c>
      <c r="G223" s="23"/>
      <c r="H223" s="23"/>
      <c r="I223" s="38">
        <f t="shared" si="18"/>
        <v>2682</v>
      </c>
      <c r="J223" s="52">
        <v>12.02</v>
      </c>
      <c r="K223" s="58"/>
      <c r="L223" s="58"/>
      <c r="M223" s="52"/>
      <c r="N223" s="52">
        <f t="shared" si="19"/>
        <v>12.02</v>
      </c>
      <c r="O223" s="45">
        <f t="shared" si="20"/>
        <v>2669.98</v>
      </c>
    </row>
    <row r="224" spans="1:15" s="39" customFormat="1" ht="37.5" customHeight="1" x14ac:dyDescent="0.2">
      <c r="A224" s="202"/>
      <c r="B224" s="143" t="s">
        <v>146</v>
      </c>
      <c r="C224" s="21" t="s">
        <v>317</v>
      </c>
      <c r="D224" s="148">
        <v>358.8</v>
      </c>
      <c r="E224" s="26">
        <v>15</v>
      </c>
      <c r="F224" s="67">
        <f t="shared" si="21"/>
        <v>5382</v>
      </c>
      <c r="G224" s="23"/>
      <c r="H224" s="23"/>
      <c r="I224" s="38">
        <f t="shared" si="18"/>
        <v>5382</v>
      </c>
      <c r="J224" s="52">
        <v>483.04</v>
      </c>
      <c r="K224" s="58"/>
      <c r="L224" s="58"/>
      <c r="M224" s="52"/>
      <c r="N224" s="52">
        <f t="shared" si="19"/>
        <v>483.04</v>
      </c>
      <c r="O224" s="45">
        <f t="shared" si="20"/>
        <v>4898.96</v>
      </c>
    </row>
    <row r="225" spans="1:15" s="39" customFormat="1" ht="37.5" customHeight="1" x14ac:dyDescent="0.2">
      <c r="A225" s="202"/>
      <c r="B225" s="143" t="s">
        <v>147</v>
      </c>
      <c r="C225" s="21" t="s">
        <v>318</v>
      </c>
      <c r="D225" s="148">
        <v>390.8</v>
      </c>
      <c r="E225" s="26">
        <v>15</v>
      </c>
      <c r="F225" s="67">
        <f t="shared" si="21"/>
        <v>5862</v>
      </c>
      <c r="G225" s="23"/>
      <c r="H225" s="23"/>
      <c r="I225" s="38">
        <f t="shared" si="18"/>
        <v>5862</v>
      </c>
      <c r="J225" s="52">
        <v>566.5</v>
      </c>
      <c r="K225" s="58">
        <v>56.75</v>
      </c>
      <c r="L225" s="58">
        <f>+F225*1%</f>
        <v>58.620000000000005</v>
      </c>
      <c r="M225" s="52"/>
      <c r="N225" s="52">
        <f t="shared" si="19"/>
        <v>681.87</v>
      </c>
      <c r="O225" s="45">
        <f t="shared" si="20"/>
        <v>5180.13</v>
      </c>
    </row>
    <row r="226" spans="1:15" s="39" customFormat="1" ht="37.5" customHeight="1" x14ac:dyDescent="0.2">
      <c r="A226" s="202"/>
      <c r="B226" s="143" t="s">
        <v>517</v>
      </c>
      <c r="C226" s="21" t="s">
        <v>319</v>
      </c>
      <c r="D226" s="148">
        <v>223.8</v>
      </c>
      <c r="E226" s="26">
        <v>15</v>
      </c>
      <c r="F226" s="67">
        <f t="shared" si="21"/>
        <v>3357</v>
      </c>
      <c r="G226" s="23"/>
      <c r="H226" s="23"/>
      <c r="I226" s="38">
        <f t="shared" si="18"/>
        <v>3357</v>
      </c>
      <c r="J226" s="52">
        <v>104.95</v>
      </c>
      <c r="K226" s="58">
        <v>56.75</v>
      </c>
      <c r="L226" s="58">
        <f>+F226*1%</f>
        <v>33.57</v>
      </c>
      <c r="M226" s="52"/>
      <c r="N226" s="52">
        <f t="shared" si="19"/>
        <v>195.26999999999998</v>
      </c>
      <c r="O226" s="45">
        <f t="shared" si="20"/>
        <v>3161.73</v>
      </c>
    </row>
    <row r="227" spans="1:15" s="39" customFormat="1" ht="37.5" customHeight="1" x14ac:dyDescent="0.2">
      <c r="A227" s="202"/>
      <c r="B227" s="143" t="s">
        <v>98</v>
      </c>
      <c r="C227" s="21" t="s">
        <v>320</v>
      </c>
      <c r="D227" s="148">
        <v>352.3</v>
      </c>
      <c r="E227" s="26">
        <v>15</v>
      </c>
      <c r="F227" s="67">
        <f t="shared" si="21"/>
        <v>5284.5</v>
      </c>
      <c r="G227" s="23"/>
      <c r="H227" s="23"/>
      <c r="I227" s="38">
        <f t="shared" si="18"/>
        <v>5284.5</v>
      </c>
      <c r="J227" s="52">
        <v>467.44</v>
      </c>
      <c r="K227" s="58">
        <v>66.34</v>
      </c>
      <c r="L227" s="58">
        <f>+F227*1%</f>
        <v>52.844999999999999</v>
      </c>
      <c r="M227" s="52"/>
      <c r="N227" s="52">
        <f t="shared" si="19"/>
        <v>586.625</v>
      </c>
      <c r="O227" s="45">
        <f t="shared" si="20"/>
        <v>4697.875</v>
      </c>
    </row>
    <row r="228" spans="1:15" s="39" customFormat="1" ht="37.5" customHeight="1" x14ac:dyDescent="0.2">
      <c r="A228" s="202"/>
      <c r="B228" s="205" t="s">
        <v>59</v>
      </c>
      <c r="C228" s="21" t="s">
        <v>321</v>
      </c>
      <c r="D228" s="148">
        <v>206</v>
      </c>
      <c r="E228" s="26">
        <v>15</v>
      </c>
      <c r="F228" s="67">
        <f t="shared" si="21"/>
        <v>3090</v>
      </c>
      <c r="G228" s="23"/>
      <c r="H228" s="23"/>
      <c r="I228" s="38">
        <f t="shared" si="18"/>
        <v>3090</v>
      </c>
      <c r="J228" s="52">
        <v>75.900000000000006</v>
      </c>
      <c r="K228" s="58">
        <v>56.75</v>
      </c>
      <c r="L228" s="58"/>
      <c r="M228" s="52"/>
      <c r="N228" s="52">
        <f t="shared" si="19"/>
        <v>132.65</v>
      </c>
      <c r="O228" s="45">
        <f t="shared" si="20"/>
        <v>2957.35</v>
      </c>
    </row>
    <row r="229" spans="1:15" s="39" customFormat="1" ht="37.5" customHeight="1" x14ac:dyDescent="0.2">
      <c r="A229" s="202"/>
      <c r="B229" s="205"/>
      <c r="C229" s="21" t="s">
        <v>53</v>
      </c>
      <c r="D229" s="148">
        <v>206</v>
      </c>
      <c r="E229" s="26"/>
      <c r="F229" s="67">
        <f t="shared" si="21"/>
        <v>0</v>
      </c>
      <c r="G229" s="23"/>
      <c r="H229" s="23"/>
      <c r="I229" s="38">
        <f t="shared" si="18"/>
        <v>0</v>
      </c>
      <c r="J229" s="52"/>
      <c r="K229" s="58"/>
      <c r="L229" s="58"/>
      <c r="M229" s="52"/>
      <c r="N229" s="52">
        <f t="shared" si="19"/>
        <v>0</v>
      </c>
      <c r="O229" s="45">
        <f t="shared" si="20"/>
        <v>0</v>
      </c>
    </row>
    <row r="230" spans="1:15" s="39" customFormat="1" ht="37.5" customHeight="1" x14ac:dyDescent="0.2">
      <c r="A230" s="202"/>
      <c r="B230" s="143" t="s">
        <v>518</v>
      </c>
      <c r="C230" s="21" t="s">
        <v>53</v>
      </c>
      <c r="D230" s="148">
        <v>161.69999999999999</v>
      </c>
      <c r="E230" s="26"/>
      <c r="F230" s="67">
        <f t="shared" si="21"/>
        <v>0</v>
      </c>
      <c r="G230" s="23"/>
      <c r="H230" s="23"/>
      <c r="I230" s="38">
        <f t="shared" si="18"/>
        <v>0</v>
      </c>
      <c r="J230" s="52"/>
      <c r="K230" s="58"/>
      <c r="L230" s="58"/>
      <c r="M230" s="52"/>
      <c r="N230" s="52">
        <f t="shared" si="19"/>
        <v>0</v>
      </c>
      <c r="O230" s="45">
        <f t="shared" si="20"/>
        <v>0</v>
      </c>
    </row>
    <row r="231" spans="1:15" s="39" customFormat="1" ht="37.5" customHeight="1" x14ac:dyDescent="0.2">
      <c r="A231" s="202"/>
      <c r="B231" s="141" t="s">
        <v>519</v>
      </c>
      <c r="C231" s="21" t="s">
        <v>322</v>
      </c>
      <c r="D231" s="148">
        <v>256.8</v>
      </c>
      <c r="E231" s="26">
        <v>15</v>
      </c>
      <c r="F231" s="67">
        <f t="shared" si="21"/>
        <v>3852</v>
      </c>
      <c r="G231" s="23"/>
      <c r="H231" s="23"/>
      <c r="I231" s="38">
        <f t="shared" si="18"/>
        <v>3852</v>
      </c>
      <c r="J231" s="52">
        <v>283.91000000000003</v>
      </c>
      <c r="K231" s="58">
        <v>56.75</v>
      </c>
      <c r="L231" s="58">
        <f>+F231*1%</f>
        <v>38.520000000000003</v>
      </c>
      <c r="M231" s="52"/>
      <c r="N231" s="52">
        <f t="shared" si="19"/>
        <v>379.18</v>
      </c>
      <c r="O231" s="45">
        <f t="shared" si="20"/>
        <v>3472.82</v>
      </c>
    </row>
    <row r="232" spans="1:15" s="39" customFormat="1" ht="37.5" customHeight="1" x14ac:dyDescent="0.2">
      <c r="A232" s="202"/>
      <c r="B232" s="143" t="s">
        <v>130</v>
      </c>
      <c r="C232" s="21" t="s">
        <v>323</v>
      </c>
      <c r="D232" s="148">
        <v>423</v>
      </c>
      <c r="E232" s="26">
        <v>15</v>
      </c>
      <c r="F232" s="67">
        <f t="shared" si="21"/>
        <v>6345</v>
      </c>
      <c r="G232" s="23"/>
      <c r="H232" s="23"/>
      <c r="I232" s="38">
        <f t="shared" si="18"/>
        <v>6345</v>
      </c>
      <c r="J232" s="52">
        <v>653.05999999999995</v>
      </c>
      <c r="K232" s="58"/>
      <c r="L232" s="58"/>
      <c r="M232" s="52"/>
      <c r="N232" s="52">
        <f t="shared" si="19"/>
        <v>653.05999999999995</v>
      </c>
      <c r="O232" s="45">
        <f t="shared" si="20"/>
        <v>5691.9400000000005</v>
      </c>
    </row>
    <row r="233" spans="1:15" s="39" customFormat="1" ht="37.5" customHeight="1" x14ac:dyDescent="0.2">
      <c r="A233" s="202"/>
      <c r="B233" s="143" t="s">
        <v>520</v>
      </c>
      <c r="C233" s="21" t="s">
        <v>324</v>
      </c>
      <c r="D233" s="148">
        <v>233.4</v>
      </c>
      <c r="E233" s="26">
        <v>15</v>
      </c>
      <c r="F233" s="67">
        <f t="shared" si="21"/>
        <v>3501</v>
      </c>
      <c r="G233" s="23"/>
      <c r="H233" s="23"/>
      <c r="I233" s="38">
        <f t="shared" si="18"/>
        <v>3501</v>
      </c>
      <c r="J233" s="52">
        <v>120.62</v>
      </c>
      <c r="K233" s="58">
        <v>56.75</v>
      </c>
      <c r="L233" s="58">
        <f t="shared" ref="L233:L239" si="22">+F233*1%</f>
        <v>35.01</v>
      </c>
      <c r="M233" s="52"/>
      <c r="N233" s="52">
        <f t="shared" si="19"/>
        <v>212.38</v>
      </c>
      <c r="O233" s="45">
        <f t="shared" si="20"/>
        <v>3288.62</v>
      </c>
    </row>
    <row r="234" spans="1:15" s="39" customFormat="1" ht="37.5" customHeight="1" x14ac:dyDescent="0.2">
      <c r="A234" s="202"/>
      <c r="B234" s="205" t="s">
        <v>521</v>
      </c>
      <c r="C234" s="21" t="s">
        <v>439</v>
      </c>
      <c r="D234" s="148">
        <v>304.39999999999998</v>
      </c>
      <c r="E234" s="26">
        <v>15</v>
      </c>
      <c r="F234" s="67">
        <f t="shared" si="21"/>
        <v>4566</v>
      </c>
      <c r="G234" s="23"/>
      <c r="H234" s="23"/>
      <c r="I234" s="38">
        <f t="shared" si="18"/>
        <v>4566</v>
      </c>
      <c r="J234" s="52">
        <v>361.58</v>
      </c>
      <c r="K234" s="58">
        <v>56.75</v>
      </c>
      <c r="L234" s="58">
        <f t="shared" si="22"/>
        <v>45.660000000000004</v>
      </c>
      <c r="M234" s="52"/>
      <c r="N234" s="52">
        <f t="shared" si="19"/>
        <v>463.99</v>
      </c>
      <c r="O234" s="45">
        <f t="shared" si="20"/>
        <v>4102.01</v>
      </c>
    </row>
    <row r="235" spans="1:15" s="39" customFormat="1" ht="37.5" customHeight="1" x14ac:dyDescent="0.2">
      <c r="A235" s="202"/>
      <c r="B235" s="205"/>
      <c r="C235" s="95" t="s">
        <v>389</v>
      </c>
      <c r="D235" s="148">
        <v>304.39999999999998</v>
      </c>
      <c r="E235" s="26">
        <v>15</v>
      </c>
      <c r="F235" s="67">
        <f t="shared" si="21"/>
        <v>4566</v>
      </c>
      <c r="G235" s="23"/>
      <c r="H235" s="23"/>
      <c r="I235" s="38">
        <f t="shared" si="18"/>
        <v>4566</v>
      </c>
      <c r="J235" s="52">
        <v>361.59</v>
      </c>
      <c r="K235" s="58">
        <v>56.75</v>
      </c>
      <c r="L235" s="58">
        <f t="shared" si="22"/>
        <v>45.660000000000004</v>
      </c>
      <c r="M235" s="52"/>
      <c r="N235" s="52">
        <f t="shared" si="19"/>
        <v>464</v>
      </c>
      <c r="O235" s="45">
        <f t="shared" si="20"/>
        <v>4102</v>
      </c>
    </row>
    <row r="236" spans="1:15" s="39" customFormat="1" ht="37.5" customHeight="1" x14ac:dyDescent="0.2">
      <c r="A236" s="202"/>
      <c r="B236" s="141" t="s">
        <v>522</v>
      </c>
      <c r="C236" s="21" t="s">
        <v>326</v>
      </c>
      <c r="D236" s="148">
        <v>272.89999999999998</v>
      </c>
      <c r="E236" s="26">
        <v>15</v>
      </c>
      <c r="F236" s="67">
        <f t="shared" si="21"/>
        <v>4093.4999999999995</v>
      </c>
      <c r="G236" s="23"/>
      <c r="H236" s="23"/>
      <c r="I236" s="38">
        <f t="shared" si="18"/>
        <v>4093.4999999999995</v>
      </c>
      <c r="J236" s="52">
        <v>310.19</v>
      </c>
      <c r="K236" s="58"/>
      <c r="L236" s="58">
        <f t="shared" si="22"/>
        <v>40.934999999999995</v>
      </c>
      <c r="M236" s="52"/>
      <c r="N236" s="52">
        <f t="shared" si="19"/>
        <v>351.125</v>
      </c>
      <c r="O236" s="45">
        <f t="shared" si="20"/>
        <v>3742.3749999999995</v>
      </c>
    </row>
    <row r="237" spans="1:15" s="39" customFormat="1" ht="37.5" customHeight="1" x14ac:dyDescent="0.2">
      <c r="A237" s="202"/>
      <c r="B237" s="141" t="s">
        <v>523</v>
      </c>
      <c r="C237" s="21" t="s">
        <v>327</v>
      </c>
      <c r="D237" s="148">
        <v>237.6</v>
      </c>
      <c r="E237" s="26">
        <v>15</v>
      </c>
      <c r="F237" s="67">
        <f>+D237*E237</f>
        <v>3564</v>
      </c>
      <c r="G237" s="23"/>
      <c r="H237" s="23"/>
      <c r="I237" s="38">
        <f t="shared" si="18"/>
        <v>3564</v>
      </c>
      <c r="J237" s="52">
        <v>145.19999999999999</v>
      </c>
      <c r="K237" s="58">
        <v>58.15</v>
      </c>
      <c r="L237" s="58">
        <f t="shared" si="22"/>
        <v>35.64</v>
      </c>
      <c r="M237" s="52"/>
      <c r="N237" s="52">
        <f t="shared" si="19"/>
        <v>238.99</v>
      </c>
      <c r="O237" s="45">
        <f t="shared" si="20"/>
        <v>3325.01</v>
      </c>
    </row>
    <row r="238" spans="1:15" s="39" customFormat="1" ht="37.5" customHeight="1" x14ac:dyDescent="0.2">
      <c r="A238" s="202"/>
      <c r="B238" s="207" t="s">
        <v>524</v>
      </c>
      <c r="C238" s="21" t="s">
        <v>331</v>
      </c>
      <c r="D238" s="148">
        <v>233.4</v>
      </c>
      <c r="E238" s="26">
        <v>15</v>
      </c>
      <c r="F238" s="67">
        <f>+D238*E238</f>
        <v>3501</v>
      </c>
      <c r="G238" s="23"/>
      <c r="H238" s="23"/>
      <c r="I238" s="38">
        <f t="shared" si="18"/>
        <v>3501</v>
      </c>
      <c r="J238" s="52">
        <v>105.93</v>
      </c>
      <c r="K238" s="58">
        <v>56.75</v>
      </c>
      <c r="L238" s="58">
        <f t="shared" si="22"/>
        <v>35.01</v>
      </c>
      <c r="M238" s="52"/>
      <c r="N238" s="52">
        <f t="shared" si="19"/>
        <v>197.69</v>
      </c>
      <c r="O238" s="45">
        <f t="shared" si="20"/>
        <v>3303.31</v>
      </c>
    </row>
    <row r="239" spans="1:15" s="39" customFormat="1" ht="37.5" customHeight="1" x14ac:dyDescent="0.2">
      <c r="A239" s="202"/>
      <c r="B239" s="207"/>
      <c r="C239" s="21" t="s">
        <v>332</v>
      </c>
      <c r="D239" s="148">
        <v>233.4</v>
      </c>
      <c r="E239" s="26">
        <v>15</v>
      </c>
      <c r="F239" s="67">
        <f>+D239*E239</f>
        <v>3501</v>
      </c>
      <c r="G239" s="23"/>
      <c r="H239" s="23"/>
      <c r="I239" s="38">
        <f t="shared" si="18"/>
        <v>3501</v>
      </c>
      <c r="J239" s="52">
        <v>120.62</v>
      </c>
      <c r="K239" s="58">
        <v>58.15</v>
      </c>
      <c r="L239" s="58">
        <f t="shared" si="22"/>
        <v>35.01</v>
      </c>
      <c r="M239" s="52"/>
      <c r="N239" s="52">
        <f t="shared" si="19"/>
        <v>213.78</v>
      </c>
      <c r="O239" s="45">
        <f t="shared" si="20"/>
        <v>3287.22</v>
      </c>
    </row>
    <row r="240" spans="1:15" s="39" customFormat="1" ht="37.5" customHeight="1" x14ac:dyDescent="0.2">
      <c r="A240" s="202" t="s">
        <v>82</v>
      </c>
      <c r="B240" s="141" t="s">
        <v>525</v>
      </c>
      <c r="C240" s="21" t="s">
        <v>328</v>
      </c>
      <c r="D240" s="148">
        <v>224.4</v>
      </c>
      <c r="E240" s="26">
        <v>15</v>
      </c>
      <c r="F240" s="67">
        <f t="shared" si="21"/>
        <v>3366</v>
      </c>
      <c r="G240" s="23"/>
      <c r="H240" s="23"/>
      <c r="I240" s="38">
        <f t="shared" si="18"/>
        <v>3366</v>
      </c>
      <c r="J240" s="52">
        <v>105.93</v>
      </c>
      <c r="K240" s="58">
        <v>56.75</v>
      </c>
      <c r="L240" s="58"/>
      <c r="M240" s="52"/>
      <c r="N240" s="52">
        <f t="shared" si="19"/>
        <v>162.68</v>
      </c>
      <c r="O240" s="45">
        <f t="shared" si="20"/>
        <v>3203.32</v>
      </c>
    </row>
    <row r="241" spans="1:15" s="39" customFormat="1" ht="37.5" customHeight="1" x14ac:dyDescent="0.2">
      <c r="A241" s="202"/>
      <c r="B241" s="146" t="s">
        <v>526</v>
      </c>
      <c r="C241" s="95" t="s">
        <v>333</v>
      </c>
      <c r="D241" s="148">
        <v>221.2</v>
      </c>
      <c r="E241" s="26">
        <v>15</v>
      </c>
      <c r="F241" s="67">
        <f>+D241*E241</f>
        <v>3318</v>
      </c>
      <c r="G241" s="23"/>
      <c r="H241" s="23"/>
      <c r="I241" s="38">
        <f t="shared" si="18"/>
        <v>3318</v>
      </c>
      <c r="J241" s="57">
        <v>100.71</v>
      </c>
      <c r="K241" s="58">
        <v>56.75</v>
      </c>
      <c r="L241" s="58"/>
      <c r="M241" s="52"/>
      <c r="N241" s="52">
        <f t="shared" si="19"/>
        <v>157.45999999999998</v>
      </c>
      <c r="O241" s="45">
        <f t="shared" si="20"/>
        <v>3160.54</v>
      </c>
    </row>
    <row r="242" spans="1:15" s="39" customFormat="1" ht="37.5" customHeight="1" x14ac:dyDescent="0.2">
      <c r="A242" s="202"/>
      <c r="B242" s="207" t="s">
        <v>527</v>
      </c>
      <c r="C242" s="21" t="s">
        <v>329</v>
      </c>
      <c r="D242" s="148">
        <v>211.5</v>
      </c>
      <c r="E242" s="26">
        <v>15</v>
      </c>
      <c r="F242" s="67">
        <f t="shared" si="21"/>
        <v>3172.5</v>
      </c>
      <c r="G242" s="23"/>
      <c r="H242" s="23"/>
      <c r="I242" s="38">
        <f t="shared" si="18"/>
        <v>3172.5</v>
      </c>
      <c r="J242" s="52">
        <v>84.88</v>
      </c>
      <c r="K242" s="58"/>
      <c r="L242" s="58"/>
      <c r="M242" s="52"/>
      <c r="N242" s="52">
        <f t="shared" si="19"/>
        <v>84.88</v>
      </c>
      <c r="O242" s="45">
        <f t="shared" si="20"/>
        <v>3087.62</v>
      </c>
    </row>
    <row r="243" spans="1:15" s="39" customFormat="1" ht="37.5" customHeight="1" x14ac:dyDescent="0.2">
      <c r="A243" s="202"/>
      <c r="B243" s="207"/>
      <c r="C243" s="21" t="s">
        <v>330</v>
      </c>
      <c r="D243" s="148">
        <v>211.5</v>
      </c>
      <c r="E243" s="26">
        <v>15</v>
      </c>
      <c r="F243" s="67">
        <f t="shared" si="21"/>
        <v>3172.5</v>
      </c>
      <c r="G243" s="23"/>
      <c r="H243" s="23"/>
      <c r="I243" s="38">
        <f t="shared" si="18"/>
        <v>3172.5</v>
      </c>
      <c r="J243" s="52">
        <v>84.88</v>
      </c>
      <c r="K243" s="58"/>
      <c r="L243" s="58"/>
      <c r="M243" s="52"/>
      <c r="N243" s="52">
        <f t="shared" si="19"/>
        <v>84.88</v>
      </c>
      <c r="O243" s="45">
        <f t="shared" si="20"/>
        <v>3087.62</v>
      </c>
    </row>
    <row r="244" spans="1:15" s="39" customFormat="1" ht="37.5" customHeight="1" x14ac:dyDescent="0.2">
      <c r="A244" s="202"/>
      <c r="B244" s="207"/>
      <c r="C244" s="21" t="s">
        <v>336</v>
      </c>
      <c r="D244" s="148">
        <v>211.5</v>
      </c>
      <c r="E244" s="26">
        <v>15</v>
      </c>
      <c r="F244" s="67">
        <f t="shared" si="21"/>
        <v>3172.5</v>
      </c>
      <c r="G244" s="23"/>
      <c r="H244" s="23"/>
      <c r="I244" s="38">
        <f t="shared" si="18"/>
        <v>3172.5</v>
      </c>
      <c r="J244" s="52">
        <v>84.88</v>
      </c>
      <c r="K244" s="58"/>
      <c r="L244" s="58"/>
      <c r="M244" s="52"/>
      <c r="N244" s="52">
        <f t="shared" si="19"/>
        <v>84.88</v>
      </c>
      <c r="O244" s="45">
        <f t="shared" si="20"/>
        <v>3087.62</v>
      </c>
    </row>
    <row r="245" spans="1:15" s="39" customFormat="1" ht="37.5" customHeight="1" x14ac:dyDescent="0.2">
      <c r="A245" s="202"/>
      <c r="B245" s="141" t="s">
        <v>528</v>
      </c>
      <c r="C245" s="21" t="s">
        <v>334</v>
      </c>
      <c r="D245" s="148">
        <v>177.1</v>
      </c>
      <c r="E245" s="26">
        <v>15</v>
      </c>
      <c r="F245" s="67">
        <f t="shared" si="21"/>
        <v>2656.5</v>
      </c>
      <c r="G245" s="23"/>
      <c r="H245" s="23"/>
      <c r="I245" s="38">
        <f t="shared" si="18"/>
        <v>2656.5</v>
      </c>
      <c r="J245" s="52">
        <v>10.39</v>
      </c>
      <c r="K245" s="58"/>
      <c r="L245" s="58"/>
      <c r="M245" s="52"/>
      <c r="N245" s="52">
        <f t="shared" si="19"/>
        <v>10.39</v>
      </c>
      <c r="O245" s="45">
        <f t="shared" si="20"/>
        <v>2646.11</v>
      </c>
    </row>
    <row r="246" spans="1:15" s="39" customFormat="1" ht="37.5" customHeight="1" x14ac:dyDescent="0.2">
      <c r="A246" s="203"/>
      <c r="B246" s="141" t="s">
        <v>529</v>
      </c>
      <c r="C246" s="21" t="s">
        <v>335</v>
      </c>
      <c r="D246" s="148">
        <v>161.80000000000001</v>
      </c>
      <c r="E246" s="26">
        <v>15</v>
      </c>
      <c r="F246" s="67">
        <f>+D246*E246</f>
        <v>2427</v>
      </c>
      <c r="G246" s="23">
        <v>19.22</v>
      </c>
      <c r="H246" s="23"/>
      <c r="I246" s="38">
        <f t="shared" si="18"/>
        <v>2446.2199999999998</v>
      </c>
      <c r="J246" s="52"/>
      <c r="K246" s="58"/>
      <c r="L246" s="58">
        <f>+F246*1%</f>
        <v>24.27</v>
      </c>
      <c r="M246" s="52"/>
      <c r="N246" s="52">
        <f t="shared" si="19"/>
        <v>24.27</v>
      </c>
      <c r="O246" s="45">
        <f t="shared" si="20"/>
        <v>2421.9499999999998</v>
      </c>
    </row>
    <row r="247" spans="1:15" s="39" customFormat="1" ht="37.5" customHeight="1" x14ac:dyDescent="0.2">
      <c r="A247" s="201" t="s">
        <v>530</v>
      </c>
      <c r="B247" s="141" t="s">
        <v>131</v>
      </c>
      <c r="C247" s="21" t="s">
        <v>337</v>
      </c>
      <c r="D247" s="148">
        <v>853.3</v>
      </c>
      <c r="E247" s="26">
        <v>15</v>
      </c>
      <c r="F247" s="67">
        <f t="shared" si="21"/>
        <v>12799.5</v>
      </c>
      <c r="G247" s="26"/>
      <c r="H247" s="26"/>
      <c r="I247" s="38">
        <f t="shared" si="18"/>
        <v>12799.5</v>
      </c>
      <c r="J247" s="52">
        <v>2022.97</v>
      </c>
      <c r="K247" s="58"/>
      <c r="L247" s="110"/>
      <c r="M247" s="52"/>
      <c r="N247" s="52">
        <f t="shared" si="19"/>
        <v>2022.97</v>
      </c>
      <c r="O247" s="45">
        <f t="shared" si="20"/>
        <v>10776.53</v>
      </c>
    </row>
    <row r="248" spans="1:15" s="39" customFormat="1" ht="37.5" customHeight="1" x14ac:dyDescent="0.2">
      <c r="A248" s="202"/>
      <c r="B248" s="143" t="s">
        <v>531</v>
      </c>
      <c r="C248" s="21" t="s">
        <v>338</v>
      </c>
      <c r="D248" s="148">
        <v>641.9</v>
      </c>
      <c r="E248" s="26">
        <v>15</v>
      </c>
      <c r="F248" s="67">
        <f t="shared" si="21"/>
        <v>9628.5</v>
      </c>
      <c r="G248" s="26"/>
      <c r="H248" s="26"/>
      <c r="I248" s="38">
        <f t="shared" si="18"/>
        <v>9628.5</v>
      </c>
      <c r="J248" s="52">
        <v>1345.55</v>
      </c>
      <c r="K248" s="58">
        <v>56.75</v>
      </c>
      <c r="L248" s="58">
        <f>+F248*1%</f>
        <v>96.284999999999997</v>
      </c>
      <c r="M248" s="52"/>
      <c r="N248" s="52">
        <f t="shared" si="19"/>
        <v>1498.585</v>
      </c>
      <c r="O248" s="45">
        <f t="shared" si="20"/>
        <v>8129.915</v>
      </c>
    </row>
    <row r="249" spans="1:15" s="39" customFormat="1" ht="37.5" customHeight="1" x14ac:dyDescent="0.2">
      <c r="A249" s="202"/>
      <c r="B249" s="143" t="s">
        <v>99</v>
      </c>
      <c r="C249" s="21" t="s">
        <v>533</v>
      </c>
      <c r="D249" s="148">
        <v>454.6</v>
      </c>
      <c r="E249" s="26">
        <v>15</v>
      </c>
      <c r="F249" s="67">
        <f t="shared" si="21"/>
        <v>6819</v>
      </c>
      <c r="G249" s="26"/>
      <c r="H249" s="26"/>
      <c r="I249" s="38">
        <f t="shared" si="18"/>
        <v>6819</v>
      </c>
      <c r="J249" s="52">
        <v>745.44</v>
      </c>
      <c r="K249" s="58">
        <v>57.44</v>
      </c>
      <c r="L249" s="58"/>
      <c r="M249" s="52"/>
      <c r="N249" s="52">
        <f t="shared" si="19"/>
        <v>802.88000000000011</v>
      </c>
      <c r="O249" s="45">
        <f t="shared" si="20"/>
        <v>6016.12</v>
      </c>
    </row>
    <row r="250" spans="1:15" s="39" customFormat="1" ht="37.5" customHeight="1" x14ac:dyDescent="0.2">
      <c r="A250" s="202"/>
      <c r="B250" s="143" t="s">
        <v>532</v>
      </c>
      <c r="C250" s="21" t="s">
        <v>339</v>
      </c>
      <c r="D250" s="148">
        <v>453.5</v>
      </c>
      <c r="E250" s="26">
        <v>15</v>
      </c>
      <c r="F250" s="67">
        <f t="shared" si="21"/>
        <v>6802.5</v>
      </c>
      <c r="G250" s="26"/>
      <c r="H250" s="26"/>
      <c r="I250" s="38">
        <f t="shared" si="18"/>
        <v>6802.5</v>
      </c>
      <c r="J250" s="52">
        <v>741.91</v>
      </c>
      <c r="K250" s="58">
        <v>75.25</v>
      </c>
      <c r="L250" s="58">
        <f>+F250*1%</f>
        <v>68.025000000000006</v>
      </c>
      <c r="M250" s="52">
        <v>333</v>
      </c>
      <c r="N250" s="52">
        <f t="shared" si="19"/>
        <v>1218.1849999999999</v>
      </c>
      <c r="O250" s="45">
        <f t="shared" si="20"/>
        <v>5584.3150000000005</v>
      </c>
    </row>
    <row r="251" spans="1:15" s="39" customFormat="1" ht="37.5" customHeight="1" x14ac:dyDescent="0.2">
      <c r="A251" s="202"/>
      <c r="B251" s="143" t="s">
        <v>113</v>
      </c>
      <c r="C251" s="95" t="s">
        <v>446</v>
      </c>
      <c r="D251" s="148">
        <v>424</v>
      </c>
      <c r="E251" s="26">
        <v>15</v>
      </c>
      <c r="F251" s="67">
        <f t="shared" si="21"/>
        <v>6360</v>
      </c>
      <c r="G251" s="26"/>
      <c r="H251" s="26"/>
      <c r="I251" s="38">
        <f t="shared" si="18"/>
        <v>6360</v>
      </c>
      <c r="J251" s="52">
        <v>655.74</v>
      </c>
      <c r="K251" s="58"/>
      <c r="L251" s="58"/>
      <c r="M251" s="52"/>
      <c r="N251" s="52">
        <f t="shared" si="19"/>
        <v>655.74</v>
      </c>
      <c r="O251" s="45">
        <f t="shared" si="20"/>
        <v>5704.26</v>
      </c>
    </row>
    <row r="252" spans="1:15" s="39" customFormat="1" ht="37.5" customHeight="1" x14ac:dyDescent="0.2">
      <c r="A252" s="202"/>
      <c r="B252" s="147" t="s">
        <v>112</v>
      </c>
      <c r="C252" s="21" t="s">
        <v>340</v>
      </c>
      <c r="D252" s="148">
        <v>400</v>
      </c>
      <c r="E252" s="26">
        <v>15</v>
      </c>
      <c r="F252" s="67">
        <f t="shared" si="21"/>
        <v>6000</v>
      </c>
      <c r="G252" s="26"/>
      <c r="H252" s="26"/>
      <c r="I252" s="38">
        <f t="shared" si="18"/>
        <v>6000</v>
      </c>
      <c r="J252" s="52">
        <v>591.23</v>
      </c>
      <c r="K252" s="58"/>
      <c r="L252" s="58"/>
      <c r="M252" s="52">
        <v>769</v>
      </c>
      <c r="N252" s="52">
        <f t="shared" si="19"/>
        <v>1360.23</v>
      </c>
      <c r="O252" s="45">
        <f t="shared" si="20"/>
        <v>4639.7700000000004</v>
      </c>
    </row>
    <row r="253" spans="1:15" s="39" customFormat="1" ht="37.5" customHeight="1" x14ac:dyDescent="0.2">
      <c r="A253" s="202"/>
      <c r="B253" s="143" t="s">
        <v>534</v>
      </c>
      <c r="C253" s="21" t="s">
        <v>341</v>
      </c>
      <c r="D253" s="148">
        <v>195.4</v>
      </c>
      <c r="E253" s="26">
        <v>15</v>
      </c>
      <c r="F253" s="67">
        <f t="shared" si="21"/>
        <v>2931</v>
      </c>
      <c r="G253" s="23"/>
      <c r="H253" s="23"/>
      <c r="I253" s="38">
        <f t="shared" si="18"/>
        <v>2931</v>
      </c>
      <c r="J253" s="52">
        <v>38.33</v>
      </c>
      <c r="K253" s="58">
        <v>56.75</v>
      </c>
      <c r="L253" s="58">
        <f>+F253*1%</f>
        <v>29.310000000000002</v>
      </c>
      <c r="M253" s="52"/>
      <c r="N253" s="52">
        <f t="shared" si="19"/>
        <v>124.39</v>
      </c>
      <c r="O253" s="45">
        <f t="shared" si="20"/>
        <v>2806.61</v>
      </c>
    </row>
    <row r="254" spans="1:15" s="39" customFormat="1" ht="37.5" customHeight="1" x14ac:dyDescent="0.2">
      <c r="A254" s="202"/>
      <c r="B254" s="143" t="s">
        <v>100</v>
      </c>
      <c r="C254" s="21" t="s">
        <v>342</v>
      </c>
      <c r="D254" s="148">
        <v>428.5</v>
      </c>
      <c r="E254" s="26">
        <v>15</v>
      </c>
      <c r="F254" s="67">
        <f t="shared" si="21"/>
        <v>6427.5</v>
      </c>
      <c r="G254" s="23"/>
      <c r="H254" s="23"/>
      <c r="I254" s="38">
        <f t="shared" si="18"/>
        <v>6427.5</v>
      </c>
      <c r="J254" s="52">
        <v>667.84</v>
      </c>
      <c r="K254" s="58">
        <v>56.75</v>
      </c>
      <c r="L254" s="58">
        <f>+F254*1%</f>
        <v>64.275000000000006</v>
      </c>
      <c r="M254" s="52"/>
      <c r="N254" s="52">
        <f t="shared" si="19"/>
        <v>788.86500000000001</v>
      </c>
      <c r="O254" s="45">
        <f t="shared" si="20"/>
        <v>5638.6350000000002</v>
      </c>
    </row>
    <row r="255" spans="1:15" s="39" customFormat="1" ht="37.5" customHeight="1" x14ac:dyDescent="0.2">
      <c r="A255" s="202"/>
      <c r="B255" s="144" t="s">
        <v>101</v>
      </c>
      <c r="C255" s="95" t="s">
        <v>53</v>
      </c>
      <c r="D255" s="148">
        <v>238.7</v>
      </c>
      <c r="E255" s="26"/>
      <c r="F255" s="67"/>
      <c r="G255" s="23"/>
      <c r="H255" s="23"/>
      <c r="I255" s="38">
        <f t="shared" si="18"/>
        <v>0</v>
      </c>
      <c r="J255" s="52"/>
      <c r="K255" s="58"/>
      <c r="L255" s="58"/>
      <c r="M255" s="52"/>
      <c r="N255" s="52">
        <f t="shared" si="19"/>
        <v>0</v>
      </c>
      <c r="O255" s="45">
        <f t="shared" si="20"/>
        <v>0</v>
      </c>
    </row>
    <row r="256" spans="1:15" s="39" customFormat="1" ht="37.5" customHeight="1" x14ac:dyDescent="0.2">
      <c r="A256" s="202"/>
      <c r="B256" s="143" t="s">
        <v>535</v>
      </c>
      <c r="C256" s="21" t="s">
        <v>343</v>
      </c>
      <c r="D256" s="148">
        <v>409.76</v>
      </c>
      <c r="E256" s="26">
        <v>15</v>
      </c>
      <c r="F256" s="67">
        <f t="shared" si="21"/>
        <v>6146.4</v>
      </c>
      <c r="G256" s="23"/>
      <c r="H256" s="23"/>
      <c r="I256" s="38">
        <f t="shared" si="18"/>
        <v>6146.4</v>
      </c>
      <c r="J256" s="52">
        <v>617.30999999999995</v>
      </c>
      <c r="K256" s="58">
        <v>75.97</v>
      </c>
      <c r="L256" s="58">
        <f>+F256*1%</f>
        <v>61.463999999999999</v>
      </c>
      <c r="M256" s="52"/>
      <c r="N256" s="52">
        <f t="shared" si="19"/>
        <v>754.74399999999991</v>
      </c>
      <c r="O256" s="45">
        <f t="shared" si="20"/>
        <v>5391.6559999999999</v>
      </c>
    </row>
    <row r="257" spans="1:15" s="39" customFormat="1" ht="37.5" customHeight="1" x14ac:dyDescent="0.2">
      <c r="A257" s="202" t="s">
        <v>530</v>
      </c>
      <c r="B257" s="144" t="s">
        <v>536</v>
      </c>
      <c r="C257" s="21" t="s">
        <v>344</v>
      </c>
      <c r="D257" s="148">
        <v>589.96</v>
      </c>
      <c r="E257" s="26">
        <v>15</v>
      </c>
      <c r="F257" s="67">
        <f t="shared" si="21"/>
        <v>8849.4000000000015</v>
      </c>
      <c r="G257" s="23"/>
      <c r="H257" s="23"/>
      <c r="I257" s="38">
        <f t="shared" si="18"/>
        <v>8849.4000000000015</v>
      </c>
      <c r="J257" s="52">
        <v>1179.1300000000001</v>
      </c>
      <c r="K257" s="58">
        <v>64.569999999999993</v>
      </c>
      <c r="L257" s="58"/>
      <c r="M257" s="52"/>
      <c r="N257" s="52">
        <f t="shared" si="19"/>
        <v>1243.7</v>
      </c>
      <c r="O257" s="45">
        <f t="shared" si="20"/>
        <v>7605.7000000000016</v>
      </c>
    </row>
    <row r="258" spans="1:15" s="39" customFormat="1" ht="37.5" customHeight="1" x14ac:dyDescent="0.2">
      <c r="A258" s="202"/>
      <c r="B258" s="144" t="s">
        <v>537</v>
      </c>
      <c r="C258" s="21" t="s">
        <v>158</v>
      </c>
      <c r="D258" s="148">
        <v>233.4</v>
      </c>
      <c r="E258" s="26">
        <v>15</v>
      </c>
      <c r="F258" s="67">
        <f>+D258*E258</f>
        <v>3501</v>
      </c>
      <c r="G258" s="23"/>
      <c r="H258" s="23"/>
      <c r="I258" s="38">
        <f t="shared" si="18"/>
        <v>3501</v>
      </c>
      <c r="J258" s="52">
        <v>120.62</v>
      </c>
      <c r="K258" s="58">
        <v>56.75</v>
      </c>
      <c r="L258" s="58">
        <f>+F258*1%</f>
        <v>35.01</v>
      </c>
      <c r="M258" s="52">
        <v>384</v>
      </c>
      <c r="N258" s="52">
        <f t="shared" si="19"/>
        <v>596.38</v>
      </c>
      <c r="O258" s="45">
        <f t="shared" si="20"/>
        <v>2904.62</v>
      </c>
    </row>
    <row r="259" spans="1:15" s="39" customFormat="1" ht="37.5" customHeight="1" x14ac:dyDescent="0.2">
      <c r="A259" s="202"/>
      <c r="B259" s="144" t="s">
        <v>538</v>
      </c>
      <c r="C259" s="21" t="s">
        <v>345</v>
      </c>
      <c r="D259" s="148">
        <v>233.4</v>
      </c>
      <c r="E259" s="26">
        <v>15</v>
      </c>
      <c r="F259" s="67">
        <f t="shared" si="21"/>
        <v>3501</v>
      </c>
      <c r="G259" s="23"/>
      <c r="H259" s="23"/>
      <c r="I259" s="38">
        <f t="shared" si="18"/>
        <v>3501</v>
      </c>
      <c r="J259" s="52">
        <v>120.62</v>
      </c>
      <c r="K259" s="58">
        <v>56.75</v>
      </c>
      <c r="L259" s="58">
        <f>+F259*1%</f>
        <v>35.01</v>
      </c>
      <c r="M259" s="52">
        <v>384</v>
      </c>
      <c r="N259" s="52">
        <f t="shared" si="19"/>
        <v>596.38</v>
      </c>
      <c r="O259" s="45">
        <f t="shared" si="20"/>
        <v>2904.62</v>
      </c>
    </row>
    <row r="260" spans="1:15" s="39" customFormat="1" ht="37.5" customHeight="1" x14ac:dyDescent="0.2">
      <c r="A260" s="203"/>
      <c r="B260" s="144" t="s">
        <v>539</v>
      </c>
      <c r="C260" s="21" t="s">
        <v>346</v>
      </c>
      <c r="D260" s="148">
        <v>233.4</v>
      </c>
      <c r="E260" s="26">
        <v>15</v>
      </c>
      <c r="F260" s="67">
        <f t="shared" si="21"/>
        <v>3501</v>
      </c>
      <c r="G260" s="23"/>
      <c r="H260" s="23"/>
      <c r="I260" s="38">
        <f t="shared" si="18"/>
        <v>3501</v>
      </c>
      <c r="J260" s="52">
        <v>120.62</v>
      </c>
      <c r="K260" s="58">
        <v>56.75</v>
      </c>
      <c r="L260" s="58">
        <f>+F260*1%</f>
        <v>35.01</v>
      </c>
      <c r="M260" s="52"/>
      <c r="N260" s="52">
        <f t="shared" si="19"/>
        <v>212.38</v>
      </c>
      <c r="O260" s="45">
        <f t="shared" si="20"/>
        <v>3288.62</v>
      </c>
    </row>
    <row r="261" spans="1:15" s="39" customFormat="1" ht="37.5" customHeight="1" x14ac:dyDescent="0.2">
      <c r="A261" s="201" t="s">
        <v>103</v>
      </c>
      <c r="B261" s="141" t="s">
        <v>457</v>
      </c>
      <c r="C261" s="21" t="s">
        <v>347</v>
      </c>
      <c r="D261" s="148">
        <v>423</v>
      </c>
      <c r="E261" s="26">
        <v>15</v>
      </c>
      <c r="F261" s="67">
        <f t="shared" si="21"/>
        <v>6345</v>
      </c>
      <c r="G261" s="23"/>
      <c r="H261" s="23"/>
      <c r="I261" s="38">
        <f t="shared" si="18"/>
        <v>6345</v>
      </c>
      <c r="J261" s="52">
        <v>653.05999999999995</v>
      </c>
      <c r="K261" s="58"/>
      <c r="L261" s="58"/>
      <c r="M261" s="52"/>
      <c r="N261" s="52">
        <f t="shared" si="19"/>
        <v>653.05999999999995</v>
      </c>
      <c r="O261" s="45">
        <f t="shared" si="20"/>
        <v>5691.9400000000005</v>
      </c>
    </row>
    <row r="262" spans="1:15" s="39" customFormat="1" ht="37.5" customHeight="1" x14ac:dyDescent="0.2">
      <c r="A262" s="202"/>
      <c r="B262" s="141" t="s">
        <v>540</v>
      </c>
      <c r="C262" s="21" t="s">
        <v>348</v>
      </c>
      <c r="D262" s="148">
        <v>222.3</v>
      </c>
      <c r="E262" s="26">
        <v>15</v>
      </c>
      <c r="F262" s="67">
        <f t="shared" si="21"/>
        <v>3334.5</v>
      </c>
      <c r="G262" s="23"/>
      <c r="H262" s="23"/>
      <c r="I262" s="38">
        <f t="shared" si="18"/>
        <v>3334.5</v>
      </c>
      <c r="J262" s="52">
        <v>102.51</v>
      </c>
      <c r="K262" s="58"/>
      <c r="L262" s="58"/>
      <c r="M262" s="52"/>
      <c r="N262" s="52">
        <f t="shared" si="19"/>
        <v>102.51</v>
      </c>
      <c r="O262" s="45">
        <f t="shared" si="20"/>
        <v>3231.99</v>
      </c>
    </row>
    <row r="263" spans="1:15" s="39" customFormat="1" ht="37.5" customHeight="1" x14ac:dyDescent="0.2">
      <c r="A263" s="202"/>
      <c r="B263" s="143" t="s">
        <v>148</v>
      </c>
      <c r="C263" s="21" t="s">
        <v>349</v>
      </c>
      <c r="D263" s="148">
        <v>358.8</v>
      </c>
      <c r="E263" s="26">
        <v>15</v>
      </c>
      <c r="F263" s="67">
        <f t="shared" si="21"/>
        <v>5382</v>
      </c>
      <c r="G263" s="23"/>
      <c r="H263" s="23"/>
      <c r="I263" s="38">
        <f t="shared" si="18"/>
        <v>5382</v>
      </c>
      <c r="J263" s="52">
        <v>483.04</v>
      </c>
      <c r="K263" s="58"/>
      <c r="L263" s="58"/>
      <c r="M263" s="52"/>
      <c r="N263" s="52">
        <f t="shared" si="19"/>
        <v>483.04</v>
      </c>
      <c r="O263" s="45">
        <f t="shared" si="20"/>
        <v>4898.96</v>
      </c>
    </row>
    <row r="264" spans="1:15" s="39" customFormat="1" ht="37.5" customHeight="1" x14ac:dyDescent="0.2">
      <c r="A264" s="202"/>
      <c r="B264" s="143" t="s">
        <v>104</v>
      </c>
      <c r="C264" s="21" t="s">
        <v>350</v>
      </c>
      <c r="D264" s="148">
        <v>238.7</v>
      </c>
      <c r="E264" s="26">
        <v>15</v>
      </c>
      <c r="F264" s="67">
        <f t="shared" si="21"/>
        <v>3580.5</v>
      </c>
      <c r="G264" s="23"/>
      <c r="H264" s="23"/>
      <c r="I264" s="38">
        <f t="shared" si="18"/>
        <v>3580.5</v>
      </c>
      <c r="J264" s="52">
        <v>146.84</v>
      </c>
      <c r="K264" s="58">
        <v>56.75</v>
      </c>
      <c r="L264" s="58"/>
      <c r="M264" s="52"/>
      <c r="N264" s="52">
        <f t="shared" si="19"/>
        <v>203.59</v>
      </c>
      <c r="O264" s="45">
        <f t="shared" si="20"/>
        <v>3376.91</v>
      </c>
    </row>
    <row r="265" spans="1:15" s="39" customFormat="1" ht="37.5" customHeight="1" x14ac:dyDescent="0.2">
      <c r="A265" s="202"/>
      <c r="B265" s="205" t="s">
        <v>541</v>
      </c>
      <c r="C265" s="21" t="s">
        <v>351</v>
      </c>
      <c r="D265" s="148">
        <v>207.8</v>
      </c>
      <c r="E265" s="26">
        <v>15</v>
      </c>
      <c r="F265" s="67">
        <f t="shared" si="21"/>
        <v>3117</v>
      </c>
      <c r="G265" s="23"/>
      <c r="H265" s="23"/>
      <c r="I265" s="38">
        <f t="shared" si="18"/>
        <v>3117</v>
      </c>
      <c r="J265" s="52">
        <v>78.84</v>
      </c>
      <c r="K265" s="58"/>
      <c r="L265" s="58"/>
      <c r="M265" s="52"/>
      <c r="N265" s="52">
        <f t="shared" si="19"/>
        <v>78.84</v>
      </c>
      <c r="O265" s="45">
        <f t="shared" si="20"/>
        <v>3038.16</v>
      </c>
    </row>
    <row r="266" spans="1:15" s="39" customFormat="1" ht="37.5" customHeight="1" x14ac:dyDescent="0.2">
      <c r="A266" s="202"/>
      <c r="B266" s="205"/>
      <c r="C266" s="21" t="s">
        <v>371</v>
      </c>
      <c r="D266" s="148">
        <v>207.8</v>
      </c>
      <c r="E266" s="26">
        <v>15</v>
      </c>
      <c r="F266" s="67">
        <f t="shared" si="21"/>
        <v>3117</v>
      </c>
      <c r="G266" s="23"/>
      <c r="H266" s="23"/>
      <c r="I266" s="38">
        <f t="shared" si="18"/>
        <v>3117</v>
      </c>
      <c r="J266" s="52">
        <v>78.84</v>
      </c>
      <c r="K266" s="58"/>
      <c r="L266" s="58"/>
      <c r="M266" s="52"/>
      <c r="N266" s="52">
        <f t="shared" si="19"/>
        <v>78.84</v>
      </c>
      <c r="O266" s="45">
        <f t="shared" si="20"/>
        <v>3038.16</v>
      </c>
    </row>
    <row r="267" spans="1:15" s="39" customFormat="1" ht="37.5" customHeight="1" x14ac:dyDescent="0.2">
      <c r="A267" s="202"/>
      <c r="B267" s="205" t="s">
        <v>542</v>
      </c>
      <c r="C267" s="21" t="s">
        <v>352</v>
      </c>
      <c r="D267" s="148">
        <v>207.8</v>
      </c>
      <c r="E267" s="26">
        <v>15</v>
      </c>
      <c r="F267" s="67">
        <f t="shared" si="21"/>
        <v>3117</v>
      </c>
      <c r="G267" s="23"/>
      <c r="H267" s="23"/>
      <c r="I267" s="38">
        <f t="shared" si="18"/>
        <v>3117</v>
      </c>
      <c r="J267" s="52">
        <v>78.84</v>
      </c>
      <c r="K267" s="58"/>
      <c r="L267" s="58"/>
      <c r="M267" s="52"/>
      <c r="N267" s="52">
        <f t="shared" si="19"/>
        <v>78.84</v>
      </c>
      <c r="O267" s="45">
        <f t="shared" si="20"/>
        <v>3038.16</v>
      </c>
    </row>
    <row r="268" spans="1:15" s="39" customFormat="1" ht="37.5" customHeight="1" x14ac:dyDescent="0.2">
      <c r="A268" s="202"/>
      <c r="B268" s="205"/>
      <c r="C268" s="21" t="s">
        <v>353</v>
      </c>
      <c r="D268" s="148">
        <v>207.8</v>
      </c>
      <c r="E268" s="26">
        <v>15</v>
      </c>
      <c r="F268" s="67">
        <f t="shared" si="21"/>
        <v>3117</v>
      </c>
      <c r="G268" s="23"/>
      <c r="H268" s="23"/>
      <c r="I268" s="38">
        <f t="shared" si="18"/>
        <v>3117</v>
      </c>
      <c r="J268" s="52">
        <v>78.84</v>
      </c>
      <c r="K268" s="58"/>
      <c r="L268" s="58"/>
      <c r="M268" s="52"/>
      <c r="N268" s="52">
        <f t="shared" si="19"/>
        <v>78.84</v>
      </c>
      <c r="O268" s="45">
        <f t="shared" si="20"/>
        <v>3038.16</v>
      </c>
    </row>
    <row r="269" spans="1:15" s="39" customFormat="1" ht="37.5" customHeight="1" x14ac:dyDescent="0.2">
      <c r="A269" s="202"/>
      <c r="B269" s="143" t="s">
        <v>543</v>
      </c>
      <c r="C269" s="21" t="s">
        <v>354</v>
      </c>
      <c r="D269" s="148">
        <v>202.9</v>
      </c>
      <c r="E269" s="26">
        <v>15</v>
      </c>
      <c r="F269" s="67">
        <f t="shared" si="21"/>
        <v>3043.5</v>
      </c>
      <c r="G269" s="23"/>
      <c r="H269" s="23"/>
      <c r="I269" s="38">
        <f t="shared" si="18"/>
        <v>3043.5</v>
      </c>
      <c r="J269" s="52">
        <v>50.57</v>
      </c>
      <c r="K269" s="58"/>
      <c r="L269" s="58">
        <f>+F269*1%</f>
        <v>30.435000000000002</v>
      </c>
      <c r="M269" s="52"/>
      <c r="N269" s="52">
        <f t="shared" si="19"/>
        <v>81.004999999999995</v>
      </c>
      <c r="O269" s="45">
        <f t="shared" si="20"/>
        <v>2962.4949999999999</v>
      </c>
    </row>
    <row r="270" spans="1:15" s="39" customFormat="1" ht="37.5" customHeight="1" x14ac:dyDescent="0.2">
      <c r="A270" s="202"/>
      <c r="B270" s="143" t="s">
        <v>105</v>
      </c>
      <c r="C270" s="21" t="s">
        <v>355</v>
      </c>
      <c r="D270" s="148">
        <v>172.9</v>
      </c>
      <c r="E270" s="26">
        <v>15</v>
      </c>
      <c r="F270" s="67">
        <f t="shared" si="21"/>
        <v>2593.5</v>
      </c>
      <c r="G270" s="23">
        <v>8.56</v>
      </c>
      <c r="H270" s="23"/>
      <c r="I270" s="38">
        <f t="shared" si="18"/>
        <v>2602.06</v>
      </c>
      <c r="J270" s="52"/>
      <c r="K270" s="58">
        <v>57.44</v>
      </c>
      <c r="L270" s="58"/>
      <c r="M270" s="52"/>
      <c r="N270" s="52">
        <f t="shared" si="19"/>
        <v>57.44</v>
      </c>
      <c r="O270" s="45">
        <f t="shared" si="20"/>
        <v>2544.62</v>
      </c>
    </row>
    <row r="271" spans="1:15" s="39" customFormat="1" ht="37.5" customHeight="1" x14ac:dyDescent="0.2">
      <c r="A271" s="202"/>
      <c r="B271" s="143" t="s">
        <v>116</v>
      </c>
      <c r="C271" s="21" t="s">
        <v>356</v>
      </c>
      <c r="D271" s="148">
        <v>391.1</v>
      </c>
      <c r="E271" s="26">
        <v>15</v>
      </c>
      <c r="F271" s="67">
        <f t="shared" si="21"/>
        <v>5866.5</v>
      </c>
      <c r="G271" s="23"/>
      <c r="H271" s="23"/>
      <c r="I271" s="38">
        <f t="shared" si="18"/>
        <v>5866.5</v>
      </c>
      <c r="J271" s="52">
        <v>567.30999999999995</v>
      </c>
      <c r="K271" s="58"/>
      <c r="L271" s="58"/>
      <c r="M271" s="52"/>
      <c r="N271" s="52">
        <f t="shared" si="19"/>
        <v>567.30999999999995</v>
      </c>
      <c r="O271" s="45">
        <f t="shared" si="20"/>
        <v>5299.1900000000005</v>
      </c>
    </row>
    <row r="272" spans="1:15" s="39" customFormat="1" ht="37.5" customHeight="1" x14ac:dyDescent="0.2">
      <c r="A272" s="202"/>
      <c r="B272" s="143" t="s">
        <v>544</v>
      </c>
      <c r="C272" s="21" t="s">
        <v>357</v>
      </c>
      <c r="D272" s="148">
        <v>207.8</v>
      </c>
      <c r="E272" s="26">
        <v>15</v>
      </c>
      <c r="F272" s="67">
        <f t="shared" si="21"/>
        <v>3117</v>
      </c>
      <c r="G272" s="23"/>
      <c r="H272" s="23"/>
      <c r="I272" s="38">
        <f t="shared" si="18"/>
        <v>3117</v>
      </c>
      <c r="J272" s="52">
        <v>78.84</v>
      </c>
      <c r="K272" s="58"/>
      <c r="L272" s="58"/>
      <c r="M272" s="52"/>
      <c r="N272" s="52">
        <f t="shared" si="19"/>
        <v>78.84</v>
      </c>
      <c r="O272" s="45">
        <f t="shared" si="20"/>
        <v>3038.16</v>
      </c>
    </row>
    <row r="273" spans="1:15" s="39" customFormat="1" ht="37.5" customHeight="1" x14ac:dyDescent="0.2">
      <c r="A273" s="202"/>
      <c r="B273" s="143" t="s">
        <v>106</v>
      </c>
      <c r="C273" s="21" t="s">
        <v>651</v>
      </c>
      <c r="D273" s="148">
        <v>257.7</v>
      </c>
      <c r="E273" s="26">
        <v>15</v>
      </c>
      <c r="F273" s="67">
        <f t="shared" si="21"/>
        <v>3865.5</v>
      </c>
      <c r="G273" s="23"/>
      <c r="H273" s="23"/>
      <c r="I273" s="38">
        <f t="shared" si="18"/>
        <v>3865.5</v>
      </c>
      <c r="J273" s="52">
        <v>285.38</v>
      </c>
      <c r="K273" s="58"/>
      <c r="L273" s="58"/>
      <c r="M273" s="52"/>
      <c r="N273" s="52">
        <f t="shared" si="19"/>
        <v>285.38</v>
      </c>
      <c r="O273" s="45">
        <f t="shared" si="20"/>
        <v>3580.12</v>
      </c>
    </row>
    <row r="274" spans="1:15" s="39" customFormat="1" ht="37.5" customHeight="1" x14ac:dyDescent="0.2">
      <c r="A274" s="208" t="s">
        <v>103</v>
      </c>
      <c r="B274" s="205" t="s">
        <v>545</v>
      </c>
      <c r="C274" s="21" t="s">
        <v>358</v>
      </c>
      <c r="D274" s="148">
        <v>197.5</v>
      </c>
      <c r="E274" s="26">
        <v>15</v>
      </c>
      <c r="F274" s="67">
        <f t="shared" si="21"/>
        <v>2962.5</v>
      </c>
      <c r="G274" s="23"/>
      <c r="H274" s="23"/>
      <c r="I274" s="38">
        <f t="shared" si="18"/>
        <v>2962.5</v>
      </c>
      <c r="J274" s="52">
        <v>41.76</v>
      </c>
      <c r="K274" s="58">
        <v>56.75</v>
      </c>
      <c r="L274" s="58">
        <f>+F274*1%</f>
        <v>29.625</v>
      </c>
      <c r="M274" s="52"/>
      <c r="N274" s="52">
        <f t="shared" si="19"/>
        <v>128.13499999999999</v>
      </c>
      <c r="O274" s="45">
        <f t="shared" si="20"/>
        <v>2834.3649999999998</v>
      </c>
    </row>
    <row r="275" spans="1:15" s="39" customFormat="1" ht="37.5" customHeight="1" x14ac:dyDescent="0.2">
      <c r="A275" s="209"/>
      <c r="B275" s="205"/>
      <c r="C275" s="21" t="s">
        <v>359</v>
      </c>
      <c r="D275" s="148">
        <v>197.5</v>
      </c>
      <c r="E275" s="26">
        <v>15</v>
      </c>
      <c r="F275" s="67">
        <f t="shared" si="21"/>
        <v>2962.5</v>
      </c>
      <c r="G275" s="23"/>
      <c r="H275" s="23"/>
      <c r="I275" s="38">
        <f t="shared" si="18"/>
        <v>2962.5</v>
      </c>
      <c r="J275" s="52">
        <v>41.76</v>
      </c>
      <c r="K275" s="58">
        <v>56.75</v>
      </c>
      <c r="L275" s="58">
        <f>+F275*1%</f>
        <v>29.625</v>
      </c>
      <c r="M275" s="52"/>
      <c r="N275" s="52">
        <f t="shared" si="19"/>
        <v>128.13499999999999</v>
      </c>
      <c r="O275" s="45">
        <f t="shared" si="20"/>
        <v>2834.3649999999998</v>
      </c>
    </row>
    <row r="276" spans="1:15" s="39" customFormat="1" ht="37.5" customHeight="1" x14ac:dyDescent="0.3">
      <c r="A276" s="204" t="s">
        <v>616</v>
      </c>
      <c r="B276" s="204"/>
      <c r="C276" s="204"/>
      <c r="D276" s="204"/>
      <c r="E276" s="204"/>
      <c r="F276" s="96">
        <f>SUM(F20:F275)</f>
        <v>1027155.3</v>
      </c>
      <c r="G276" s="96">
        <f t="shared" ref="G276:O276" si="23">SUM(G20:G275)</f>
        <v>1002.58</v>
      </c>
      <c r="H276" s="96">
        <f t="shared" si="23"/>
        <v>15000</v>
      </c>
      <c r="I276" s="96">
        <f t="shared" si="23"/>
        <v>1043157.8799999999</v>
      </c>
      <c r="J276" s="96">
        <f t="shared" si="23"/>
        <v>72542.809999999954</v>
      </c>
      <c r="K276" s="96">
        <f t="shared" si="23"/>
        <v>6458.1499999999978</v>
      </c>
      <c r="L276" s="96">
        <f t="shared" si="23"/>
        <v>3463.4540000000006</v>
      </c>
      <c r="M276" s="96">
        <f t="shared" si="23"/>
        <v>7608</v>
      </c>
      <c r="N276" s="96">
        <f t="shared" si="23"/>
        <v>90072.413999999961</v>
      </c>
      <c r="O276" s="96">
        <f t="shared" si="23"/>
        <v>953085.46599999932</v>
      </c>
    </row>
    <row r="277" spans="1:15" s="39" customFormat="1" ht="37.5" customHeight="1" x14ac:dyDescent="0.2">
      <c r="A277" s="79"/>
      <c r="C277" s="192"/>
      <c r="D277" s="32"/>
      <c r="E277" s="9"/>
      <c r="F277" s="68"/>
      <c r="G277" s="41"/>
      <c r="H277" s="41"/>
      <c r="I277" s="91"/>
      <c r="J277" s="59"/>
      <c r="K277" s="111"/>
      <c r="L277" s="59"/>
      <c r="M277" s="59"/>
      <c r="N277" s="59"/>
      <c r="O277" s="46"/>
    </row>
    <row r="278" spans="1:15" s="39" customFormat="1" ht="37.5" customHeight="1" x14ac:dyDescent="0.2">
      <c r="A278" s="79"/>
      <c r="C278" s="192"/>
      <c r="D278" s="32"/>
      <c r="E278" s="9"/>
      <c r="F278" s="68"/>
      <c r="G278" s="41"/>
      <c r="H278" s="41"/>
      <c r="I278" s="91"/>
      <c r="J278" s="59"/>
      <c r="K278" s="111"/>
      <c r="L278" s="59"/>
      <c r="M278" s="59"/>
      <c r="N278" s="59"/>
      <c r="O278" s="46"/>
    </row>
    <row r="279" spans="1:15" s="39" customFormat="1" ht="37.5" customHeight="1" x14ac:dyDescent="0.2">
      <c r="A279" s="79"/>
      <c r="C279" s="192"/>
      <c r="D279" s="32"/>
      <c r="E279" s="9"/>
      <c r="F279" s="68"/>
      <c r="G279" s="41"/>
      <c r="H279" s="41"/>
      <c r="I279" s="91"/>
      <c r="J279" s="59"/>
      <c r="K279" s="111"/>
      <c r="L279" s="59"/>
      <c r="M279" s="59"/>
      <c r="N279" s="59"/>
      <c r="O279" s="46"/>
    </row>
    <row r="280" spans="1:15" s="39" customFormat="1" ht="37.5" customHeight="1" x14ac:dyDescent="0.2">
      <c r="A280" s="206" t="s">
        <v>573</v>
      </c>
      <c r="B280" s="206"/>
      <c r="C280" s="206"/>
      <c r="D280" s="206"/>
      <c r="E280" s="206"/>
      <c r="F280" s="206"/>
      <c r="G280" s="206"/>
      <c r="H280" s="206"/>
      <c r="I280" s="206"/>
      <c r="J280" s="206"/>
      <c r="K280" s="206"/>
      <c r="L280" s="206"/>
      <c r="M280" s="206"/>
      <c r="N280" s="206"/>
      <c r="O280" s="206"/>
    </row>
    <row r="281" spans="1:15" s="39" customFormat="1" ht="37.5" customHeight="1" x14ac:dyDescent="0.2">
      <c r="A281" s="241"/>
      <c r="B281" s="241"/>
      <c r="C281" s="241"/>
      <c r="D281" s="210" t="s">
        <v>41</v>
      </c>
      <c r="E281" s="210"/>
      <c r="F281" s="210"/>
      <c r="G281" s="210"/>
      <c r="H281" s="210"/>
      <c r="I281" s="210"/>
      <c r="J281" s="242" t="s">
        <v>46</v>
      </c>
      <c r="K281" s="242"/>
      <c r="L281" s="242"/>
      <c r="M281" s="242"/>
      <c r="N281" s="242"/>
      <c r="O281" s="197"/>
    </row>
    <row r="282" spans="1:15" s="39" customFormat="1" ht="37.5" customHeight="1" x14ac:dyDescent="0.2">
      <c r="A282" s="81" t="s">
        <v>0</v>
      </c>
      <c r="B282" s="98" t="s">
        <v>1</v>
      </c>
      <c r="C282" s="193" t="s">
        <v>2</v>
      </c>
      <c r="D282" s="99" t="s">
        <v>3</v>
      </c>
      <c r="E282" s="100" t="s">
        <v>50</v>
      </c>
      <c r="F282" s="101" t="s">
        <v>44</v>
      </c>
      <c r="G282" s="102" t="s">
        <v>45</v>
      </c>
      <c r="H282" s="124" t="s">
        <v>411</v>
      </c>
      <c r="I282" s="103" t="s">
        <v>47</v>
      </c>
      <c r="J282" s="104" t="s">
        <v>42</v>
      </c>
      <c r="K282" s="117" t="s">
        <v>43</v>
      </c>
      <c r="L282" s="105" t="s">
        <v>51</v>
      </c>
      <c r="M282" s="127" t="s">
        <v>412</v>
      </c>
      <c r="N282" s="106" t="s">
        <v>48</v>
      </c>
      <c r="O282" s="130" t="s">
        <v>49</v>
      </c>
    </row>
    <row r="283" spans="1:15" s="39" customFormat="1" ht="37.5" customHeight="1" x14ac:dyDescent="0.2">
      <c r="A283" s="211"/>
      <c r="B283" s="84" t="s">
        <v>29</v>
      </c>
      <c r="C283" s="21" t="s">
        <v>30</v>
      </c>
      <c r="D283" s="27">
        <v>80.2</v>
      </c>
      <c r="E283" s="33">
        <v>15</v>
      </c>
      <c r="F283" s="69">
        <f t="shared" ref="F283:F296" si="24">D283*E283</f>
        <v>1203</v>
      </c>
      <c r="G283" s="23"/>
      <c r="H283" s="23"/>
      <c r="I283" s="38">
        <f t="shared" ref="I283:I298" si="25">SUM(F283:H283)</f>
        <v>1203</v>
      </c>
      <c r="J283" s="52"/>
      <c r="K283" s="58"/>
      <c r="L283" s="52"/>
      <c r="M283" s="52"/>
      <c r="N283" s="52">
        <f t="shared" ref="N283:N296" si="26">SUM(J283:M283)</f>
        <v>0</v>
      </c>
      <c r="O283" s="47">
        <f t="shared" ref="O283:O296" si="27">I283-N283</f>
        <v>1203</v>
      </c>
    </row>
    <row r="284" spans="1:15" s="39" customFormat="1" ht="37.5" customHeight="1" x14ac:dyDescent="0.2">
      <c r="A284" s="211"/>
      <c r="B284" s="84" t="s">
        <v>29</v>
      </c>
      <c r="C284" s="21" t="s">
        <v>31</v>
      </c>
      <c r="D284" s="27">
        <v>180.3</v>
      </c>
      <c r="E284" s="33">
        <v>15</v>
      </c>
      <c r="F284" s="69">
        <f t="shared" si="24"/>
        <v>2704.5</v>
      </c>
      <c r="G284" s="23"/>
      <c r="H284" s="23"/>
      <c r="I284" s="38">
        <f t="shared" si="25"/>
        <v>2704.5</v>
      </c>
      <c r="J284" s="52"/>
      <c r="K284" s="58"/>
      <c r="L284" s="52"/>
      <c r="M284" s="52"/>
      <c r="N284" s="52">
        <f t="shared" si="26"/>
        <v>0</v>
      </c>
      <c r="O284" s="47">
        <f t="shared" si="27"/>
        <v>2704.5</v>
      </c>
    </row>
    <row r="285" spans="1:15" s="39" customFormat="1" ht="37.5" customHeight="1" x14ac:dyDescent="0.2">
      <c r="A285" s="211"/>
      <c r="B285" s="84" t="s">
        <v>29</v>
      </c>
      <c r="C285" s="21" t="s">
        <v>32</v>
      </c>
      <c r="D285" s="27">
        <v>158.19999999999999</v>
      </c>
      <c r="E285" s="33">
        <v>15</v>
      </c>
      <c r="F285" s="69">
        <f t="shared" si="24"/>
        <v>2373</v>
      </c>
      <c r="G285" s="23"/>
      <c r="H285" s="23"/>
      <c r="I285" s="38">
        <f t="shared" si="25"/>
        <v>2373</v>
      </c>
      <c r="J285" s="52"/>
      <c r="K285" s="58"/>
      <c r="L285" s="52"/>
      <c r="M285" s="52"/>
      <c r="N285" s="52">
        <f t="shared" si="26"/>
        <v>0</v>
      </c>
      <c r="O285" s="47">
        <f t="shared" si="27"/>
        <v>2373</v>
      </c>
    </row>
    <row r="286" spans="1:15" s="39" customFormat="1" ht="37.5" customHeight="1" x14ac:dyDescent="0.2">
      <c r="A286" s="211"/>
      <c r="B286" s="84" t="s">
        <v>29</v>
      </c>
      <c r="C286" s="21" t="s">
        <v>33</v>
      </c>
      <c r="D286" s="27">
        <v>251.1</v>
      </c>
      <c r="E286" s="33">
        <v>15</v>
      </c>
      <c r="F286" s="69">
        <f t="shared" si="24"/>
        <v>3766.5</v>
      </c>
      <c r="G286" s="23"/>
      <c r="H286" s="23"/>
      <c r="I286" s="38">
        <f t="shared" si="25"/>
        <v>3766.5</v>
      </c>
      <c r="J286" s="52"/>
      <c r="K286" s="58"/>
      <c r="L286" s="52"/>
      <c r="M286" s="52"/>
      <c r="N286" s="52">
        <f t="shared" si="26"/>
        <v>0</v>
      </c>
      <c r="O286" s="47">
        <f t="shared" si="27"/>
        <v>3766.5</v>
      </c>
    </row>
    <row r="287" spans="1:15" s="39" customFormat="1" ht="37.5" customHeight="1" x14ac:dyDescent="0.2">
      <c r="A287" s="211"/>
      <c r="B287" s="84" t="s">
        <v>29</v>
      </c>
      <c r="C287" s="21" t="s">
        <v>34</v>
      </c>
      <c r="D287" s="27">
        <v>161.69999999999999</v>
      </c>
      <c r="E287" s="33">
        <v>15</v>
      </c>
      <c r="F287" s="69">
        <f t="shared" si="24"/>
        <v>2425.5</v>
      </c>
      <c r="G287" s="23"/>
      <c r="H287" s="23"/>
      <c r="I287" s="38">
        <f t="shared" si="25"/>
        <v>2425.5</v>
      </c>
      <c r="J287" s="52"/>
      <c r="K287" s="58"/>
      <c r="L287" s="52"/>
      <c r="M287" s="52"/>
      <c r="N287" s="52">
        <f t="shared" si="26"/>
        <v>0</v>
      </c>
      <c r="O287" s="47">
        <f t="shared" si="27"/>
        <v>2425.5</v>
      </c>
    </row>
    <row r="288" spans="1:15" s="39" customFormat="1" ht="37.5" customHeight="1" x14ac:dyDescent="0.2">
      <c r="A288" s="211"/>
      <c r="B288" s="84" t="s">
        <v>29</v>
      </c>
      <c r="C288" s="21" t="s">
        <v>392</v>
      </c>
      <c r="D288" s="27">
        <v>169.4</v>
      </c>
      <c r="E288" s="33">
        <v>15</v>
      </c>
      <c r="F288" s="69">
        <f t="shared" si="24"/>
        <v>2541</v>
      </c>
      <c r="G288" s="23"/>
      <c r="H288" s="23"/>
      <c r="I288" s="38">
        <f t="shared" si="25"/>
        <v>2541</v>
      </c>
      <c r="J288" s="52"/>
      <c r="K288" s="58">
        <v>56.75</v>
      </c>
      <c r="L288" s="52"/>
      <c r="M288" s="52"/>
      <c r="N288" s="52">
        <f t="shared" si="26"/>
        <v>56.75</v>
      </c>
      <c r="O288" s="47">
        <f t="shared" si="27"/>
        <v>2484.25</v>
      </c>
    </row>
    <row r="289" spans="1:15" s="39" customFormat="1" ht="37.5" customHeight="1" x14ac:dyDescent="0.2">
      <c r="A289" s="211"/>
      <c r="B289" s="84" t="s">
        <v>29</v>
      </c>
      <c r="C289" s="21" t="s">
        <v>35</v>
      </c>
      <c r="D289" s="27">
        <v>251.4</v>
      </c>
      <c r="E289" s="33">
        <v>15</v>
      </c>
      <c r="F289" s="69">
        <f t="shared" si="24"/>
        <v>3771</v>
      </c>
      <c r="G289" s="23"/>
      <c r="H289" s="23"/>
      <c r="I289" s="38">
        <f t="shared" si="25"/>
        <v>3771</v>
      </c>
      <c r="J289" s="52"/>
      <c r="K289" s="58"/>
      <c r="L289" s="52"/>
      <c r="M289" s="52"/>
      <c r="N289" s="52">
        <f t="shared" si="26"/>
        <v>0</v>
      </c>
      <c r="O289" s="47">
        <f t="shared" si="27"/>
        <v>3771</v>
      </c>
    </row>
    <row r="290" spans="1:15" s="39" customFormat="1" ht="37.5" customHeight="1" x14ac:dyDescent="0.2">
      <c r="A290" s="211"/>
      <c r="B290" s="84" t="s">
        <v>29</v>
      </c>
      <c r="C290" s="21" t="s">
        <v>36</v>
      </c>
      <c r="D290" s="27">
        <v>228.6</v>
      </c>
      <c r="E290" s="33">
        <v>15</v>
      </c>
      <c r="F290" s="69">
        <f t="shared" si="24"/>
        <v>3429</v>
      </c>
      <c r="G290" s="23"/>
      <c r="H290" s="23"/>
      <c r="I290" s="38">
        <f t="shared" si="25"/>
        <v>3429</v>
      </c>
      <c r="J290" s="52"/>
      <c r="K290" s="58">
        <v>56.75</v>
      </c>
      <c r="L290" s="52"/>
      <c r="M290" s="52"/>
      <c r="N290" s="52">
        <f t="shared" si="26"/>
        <v>56.75</v>
      </c>
      <c r="O290" s="47">
        <f t="shared" si="27"/>
        <v>3372.25</v>
      </c>
    </row>
    <row r="291" spans="1:15" s="39" customFormat="1" ht="37.5" customHeight="1" x14ac:dyDescent="0.2">
      <c r="A291" s="211"/>
      <c r="B291" s="84" t="s">
        <v>29</v>
      </c>
      <c r="C291" s="21" t="s">
        <v>37</v>
      </c>
      <c r="D291" s="27">
        <v>235.4</v>
      </c>
      <c r="E291" s="33">
        <v>15</v>
      </c>
      <c r="F291" s="69">
        <f t="shared" si="24"/>
        <v>3531</v>
      </c>
      <c r="G291" s="23"/>
      <c r="H291" s="23"/>
      <c r="I291" s="38">
        <f t="shared" si="25"/>
        <v>3531</v>
      </c>
      <c r="J291" s="52"/>
      <c r="K291" s="58"/>
      <c r="L291" s="52"/>
      <c r="M291" s="52"/>
      <c r="N291" s="52">
        <f t="shared" si="26"/>
        <v>0</v>
      </c>
      <c r="O291" s="47">
        <f t="shared" si="27"/>
        <v>3531</v>
      </c>
    </row>
    <row r="292" spans="1:15" s="39" customFormat="1" ht="37.5" customHeight="1" x14ac:dyDescent="0.2">
      <c r="A292" s="211"/>
      <c r="B292" s="84" t="s">
        <v>29</v>
      </c>
      <c r="C292" s="21" t="s">
        <v>38</v>
      </c>
      <c r="D292" s="27">
        <v>107.2</v>
      </c>
      <c r="E292" s="33">
        <v>15</v>
      </c>
      <c r="F292" s="69">
        <f t="shared" si="24"/>
        <v>1608</v>
      </c>
      <c r="G292" s="23"/>
      <c r="H292" s="23"/>
      <c r="I292" s="38">
        <f t="shared" si="25"/>
        <v>1608</v>
      </c>
      <c r="J292" s="52"/>
      <c r="K292" s="58"/>
      <c r="L292" s="52"/>
      <c r="M292" s="52"/>
      <c r="N292" s="52">
        <f t="shared" si="26"/>
        <v>0</v>
      </c>
      <c r="O292" s="47">
        <f t="shared" si="27"/>
        <v>1608</v>
      </c>
    </row>
    <row r="293" spans="1:15" s="39" customFormat="1" ht="37.5" customHeight="1" x14ac:dyDescent="0.2">
      <c r="A293" s="211"/>
      <c r="B293" s="84" t="s">
        <v>29</v>
      </c>
      <c r="C293" s="21" t="s">
        <v>440</v>
      </c>
      <c r="D293" s="27">
        <v>231.2</v>
      </c>
      <c r="E293" s="33">
        <v>15</v>
      </c>
      <c r="F293" s="69">
        <f t="shared" si="24"/>
        <v>3468</v>
      </c>
      <c r="G293" s="23"/>
      <c r="H293" s="23"/>
      <c r="I293" s="38">
        <f t="shared" si="25"/>
        <v>3468</v>
      </c>
      <c r="J293" s="52"/>
      <c r="K293" s="58">
        <v>56.75</v>
      </c>
      <c r="L293" s="52"/>
      <c r="M293" s="52"/>
      <c r="N293" s="52">
        <f t="shared" si="26"/>
        <v>56.75</v>
      </c>
      <c r="O293" s="47">
        <f t="shared" si="27"/>
        <v>3411.25</v>
      </c>
    </row>
    <row r="294" spans="1:15" s="39" customFormat="1" ht="37.5" customHeight="1" x14ac:dyDescent="0.2">
      <c r="A294" s="211"/>
      <c r="B294" s="84" t="s">
        <v>29</v>
      </c>
      <c r="C294" s="21" t="s">
        <v>39</v>
      </c>
      <c r="D294" s="27">
        <v>146.5</v>
      </c>
      <c r="E294" s="33">
        <v>15</v>
      </c>
      <c r="F294" s="69">
        <f t="shared" si="24"/>
        <v>2197.5</v>
      </c>
      <c r="G294" s="23"/>
      <c r="H294" s="23"/>
      <c r="I294" s="38">
        <f t="shared" si="25"/>
        <v>2197.5</v>
      </c>
      <c r="J294" s="52"/>
      <c r="K294" s="58">
        <v>56.75</v>
      </c>
      <c r="L294" s="52"/>
      <c r="M294" s="52"/>
      <c r="N294" s="52">
        <f t="shared" si="26"/>
        <v>56.75</v>
      </c>
      <c r="O294" s="47">
        <f t="shared" si="27"/>
        <v>2140.75</v>
      </c>
    </row>
    <row r="295" spans="1:15" s="39" customFormat="1" ht="37.5" customHeight="1" x14ac:dyDescent="0.2">
      <c r="A295" s="211"/>
      <c r="B295" s="131" t="s">
        <v>29</v>
      </c>
      <c r="C295" s="21" t="s">
        <v>40</v>
      </c>
      <c r="D295" s="27">
        <v>250.6</v>
      </c>
      <c r="E295" s="33">
        <v>15</v>
      </c>
      <c r="F295" s="69">
        <f t="shared" si="24"/>
        <v>3759</v>
      </c>
      <c r="G295" s="23"/>
      <c r="H295" s="23"/>
      <c r="I295" s="38">
        <f t="shared" si="25"/>
        <v>3759</v>
      </c>
      <c r="J295" s="52"/>
      <c r="K295" s="58">
        <v>56.75</v>
      </c>
      <c r="L295" s="52"/>
      <c r="M295" s="52"/>
      <c r="N295" s="52">
        <f t="shared" si="26"/>
        <v>56.75</v>
      </c>
      <c r="O295" s="47">
        <f t="shared" si="27"/>
        <v>3702.25</v>
      </c>
    </row>
    <row r="296" spans="1:15" s="39" customFormat="1" ht="37.5" customHeight="1" x14ac:dyDescent="0.2">
      <c r="A296" s="211"/>
      <c r="B296" s="131" t="s">
        <v>29</v>
      </c>
      <c r="C296" s="21" t="s">
        <v>360</v>
      </c>
      <c r="D296" s="27">
        <v>225.3</v>
      </c>
      <c r="E296" s="33">
        <v>15</v>
      </c>
      <c r="F296" s="69">
        <f t="shared" si="24"/>
        <v>3379.5</v>
      </c>
      <c r="G296" s="23"/>
      <c r="H296" s="23"/>
      <c r="I296" s="38">
        <f t="shared" si="25"/>
        <v>3379.5</v>
      </c>
      <c r="J296" s="52"/>
      <c r="K296" s="58">
        <v>56.75</v>
      </c>
      <c r="L296" s="52"/>
      <c r="M296" s="52"/>
      <c r="N296" s="52">
        <f t="shared" si="26"/>
        <v>56.75</v>
      </c>
      <c r="O296" s="47">
        <f t="shared" si="27"/>
        <v>3322.75</v>
      </c>
    </row>
    <row r="297" spans="1:15" s="39" customFormat="1" ht="37.5" customHeight="1" x14ac:dyDescent="0.2">
      <c r="A297" s="211"/>
      <c r="B297" s="131" t="s">
        <v>29</v>
      </c>
      <c r="C297" s="21" t="s">
        <v>227</v>
      </c>
      <c r="D297" s="22">
        <v>284.2</v>
      </c>
      <c r="E297" s="26">
        <v>15</v>
      </c>
      <c r="F297" s="67">
        <f>+D297*E297</f>
        <v>4263</v>
      </c>
      <c r="G297" s="23"/>
      <c r="H297" s="23"/>
      <c r="I297" s="38">
        <f t="shared" si="25"/>
        <v>4263</v>
      </c>
      <c r="J297" s="52"/>
      <c r="K297" s="58"/>
      <c r="L297" s="52"/>
      <c r="M297" s="52"/>
      <c r="N297" s="52">
        <f>SUM(J297:M297)</f>
        <v>0</v>
      </c>
      <c r="O297" s="45">
        <f>I297-N297</f>
        <v>4263</v>
      </c>
    </row>
    <row r="298" spans="1:15" s="39" customFormat="1" ht="37.5" customHeight="1" x14ac:dyDescent="0.2">
      <c r="A298" s="211"/>
      <c r="B298" s="118" t="s">
        <v>441</v>
      </c>
      <c r="C298" s="21" t="s">
        <v>442</v>
      </c>
      <c r="D298" s="22">
        <v>253.7</v>
      </c>
      <c r="E298" s="26">
        <v>15</v>
      </c>
      <c r="F298" s="67">
        <f>+D298*E298</f>
        <v>3805.5</v>
      </c>
      <c r="G298" s="23"/>
      <c r="H298" s="23"/>
      <c r="I298" s="38">
        <f t="shared" si="25"/>
        <v>3805.5</v>
      </c>
      <c r="J298" s="52"/>
      <c r="K298" s="52">
        <v>56.75</v>
      </c>
      <c r="L298" s="40"/>
      <c r="M298" s="52"/>
      <c r="N298" s="52">
        <f>SUM(J298:M298)</f>
        <v>56.75</v>
      </c>
      <c r="O298" s="45">
        <f>I298-N298</f>
        <v>3748.75</v>
      </c>
    </row>
    <row r="299" spans="1:15" s="39" customFormat="1" ht="37.5" customHeight="1" thickBot="1" x14ac:dyDescent="0.25">
      <c r="A299" s="204" t="s">
        <v>617</v>
      </c>
      <c r="B299" s="204"/>
      <c r="C299" s="204"/>
      <c r="D299" s="204"/>
      <c r="E299" s="204"/>
      <c r="F299" s="138">
        <f t="shared" ref="F299:O299" si="28">SUM(F283:F298)</f>
        <v>48225</v>
      </c>
      <c r="G299" s="138">
        <f t="shared" si="28"/>
        <v>0</v>
      </c>
      <c r="H299" s="138">
        <f t="shared" si="28"/>
        <v>0</v>
      </c>
      <c r="I299" s="138">
        <f t="shared" si="28"/>
        <v>48225</v>
      </c>
      <c r="J299" s="138">
        <f t="shared" si="28"/>
        <v>0</v>
      </c>
      <c r="K299" s="138">
        <f t="shared" si="28"/>
        <v>397.25</v>
      </c>
      <c r="L299" s="138">
        <f t="shared" si="28"/>
        <v>0</v>
      </c>
      <c r="M299" s="138">
        <f t="shared" si="28"/>
        <v>0</v>
      </c>
      <c r="N299" s="138">
        <f t="shared" si="28"/>
        <v>397.25</v>
      </c>
      <c r="O299" s="138">
        <f t="shared" si="28"/>
        <v>47827.75</v>
      </c>
    </row>
    <row r="300" spans="1:15" s="39" customFormat="1" ht="84.95" customHeight="1" x14ac:dyDescent="0.25">
      <c r="A300" s="82"/>
      <c r="B300" s="34"/>
      <c r="C300" s="128"/>
      <c r="D300" s="35"/>
      <c r="E300" s="36"/>
      <c r="F300" s="70"/>
      <c r="G300" s="35"/>
      <c r="H300" s="35"/>
      <c r="I300" s="92"/>
      <c r="J300" s="60"/>
      <c r="K300" s="112"/>
      <c r="L300" s="60"/>
      <c r="M300" s="60"/>
      <c r="N300" s="60"/>
      <c r="O300" s="77"/>
    </row>
    <row r="301" spans="1:15" s="39" customFormat="1" ht="84.95" customHeight="1" x14ac:dyDescent="0.25">
      <c r="A301" s="82"/>
      <c r="B301" s="34"/>
      <c r="C301" s="128"/>
      <c r="D301" s="35"/>
      <c r="E301" s="36"/>
      <c r="F301" s="70"/>
      <c r="G301" s="35"/>
      <c r="H301" s="35"/>
      <c r="I301" s="92"/>
      <c r="J301" s="60"/>
      <c r="K301" s="112"/>
      <c r="L301" s="60"/>
      <c r="M301" s="60"/>
      <c r="N301" s="60"/>
      <c r="O301" s="77"/>
    </row>
    <row r="302" spans="1:15" s="39" customFormat="1" ht="84.95" customHeight="1" thickBot="1" x14ac:dyDescent="0.25">
      <c r="A302" s="204" t="s">
        <v>618</v>
      </c>
      <c r="B302" s="204"/>
      <c r="C302" s="204"/>
      <c r="D302" s="204"/>
      <c r="E302" s="204"/>
      <c r="F302" s="119" t="s">
        <v>44</v>
      </c>
      <c r="G302" s="14" t="s">
        <v>45</v>
      </c>
      <c r="H302" s="121" t="s">
        <v>411</v>
      </c>
      <c r="I302" s="88" t="s">
        <v>47</v>
      </c>
      <c r="J302" s="48" t="s">
        <v>42</v>
      </c>
      <c r="K302" s="115" t="s">
        <v>43</v>
      </c>
      <c r="L302" s="49" t="s">
        <v>51</v>
      </c>
      <c r="M302" s="125" t="s">
        <v>412</v>
      </c>
      <c r="N302" s="50" t="s">
        <v>48</v>
      </c>
      <c r="O302" s="97" t="s">
        <v>49</v>
      </c>
    </row>
    <row r="303" spans="1:15" s="39" customFormat="1" ht="84.95" customHeight="1" thickBot="1" x14ac:dyDescent="0.25">
      <c r="A303" s="204"/>
      <c r="B303" s="204"/>
      <c r="C303" s="204"/>
      <c r="D303" s="204"/>
      <c r="E303" s="204"/>
      <c r="F303" s="120">
        <f>+F15+F276+F299</f>
        <v>1183108.95</v>
      </c>
      <c r="G303" s="120">
        <f>+G15+G276+G299</f>
        <v>1002.58</v>
      </c>
      <c r="H303" s="120">
        <f>+H15+H276+H299</f>
        <v>15000</v>
      </c>
      <c r="I303" s="120">
        <f>+I15+I276+I299</f>
        <v>1199111.5299999998</v>
      </c>
      <c r="J303" s="120">
        <f>+J15+J276+J299</f>
        <v>88442.90999999996</v>
      </c>
      <c r="K303" s="120">
        <f>+K15+K276+K299</f>
        <v>6855.3999999999978</v>
      </c>
      <c r="L303" s="120">
        <f>+L15+L276+L299</f>
        <v>3463.4540000000006</v>
      </c>
      <c r="M303" s="120">
        <f>+M15+M276+M299</f>
        <v>7608</v>
      </c>
      <c r="N303" s="120">
        <f>+N15+N276+N299</f>
        <v>106369.76399999997</v>
      </c>
      <c r="O303" s="120">
        <f>+O15+O276+O299</f>
        <v>1092741.7659999994</v>
      </c>
    </row>
    <row r="304" spans="1:15" s="39" customFormat="1" ht="84.95" customHeight="1" x14ac:dyDescent="0.25">
      <c r="A304" s="82"/>
      <c r="B304" s="34"/>
      <c r="C304" s="128"/>
      <c r="D304" s="35"/>
      <c r="E304" s="36"/>
      <c r="F304" s="70"/>
      <c r="G304" s="35"/>
      <c r="H304" s="35"/>
      <c r="I304" s="92"/>
      <c r="J304" s="60"/>
      <c r="K304" s="112"/>
      <c r="L304" s="60"/>
      <c r="M304" s="60"/>
      <c r="N304" s="60"/>
      <c r="O304" s="77"/>
    </row>
    <row r="305" spans="1:15" s="39" customFormat="1" ht="84.95" customHeight="1" x14ac:dyDescent="0.25">
      <c r="A305" s="82"/>
      <c r="B305" s="34"/>
      <c r="C305" s="128"/>
      <c r="D305" s="35"/>
      <c r="E305" s="36"/>
      <c r="F305" s="70"/>
      <c r="G305" s="35"/>
      <c r="H305" s="35"/>
      <c r="I305" s="92"/>
      <c r="J305" s="60"/>
      <c r="K305" s="112"/>
      <c r="L305" s="60"/>
      <c r="M305" s="60"/>
      <c r="N305" s="60"/>
      <c r="O305" s="77"/>
    </row>
    <row r="306" spans="1:15" s="39" customFormat="1" ht="84.95" customHeight="1" x14ac:dyDescent="0.25">
      <c r="A306" s="82"/>
      <c r="B306" s="34"/>
      <c r="C306" s="128"/>
      <c r="D306" s="35"/>
      <c r="E306" s="36"/>
      <c r="F306" s="70"/>
      <c r="G306" s="35"/>
      <c r="H306" s="35"/>
      <c r="I306" s="92"/>
      <c r="J306" s="60"/>
      <c r="K306" s="112"/>
      <c r="L306" s="60"/>
      <c r="M306" s="60"/>
      <c r="N306" s="60"/>
      <c r="O306" s="77"/>
    </row>
    <row r="307" spans="1:15" s="39" customFormat="1" ht="84.95" customHeight="1" x14ac:dyDescent="0.25">
      <c r="A307" s="82"/>
      <c r="B307" s="34"/>
      <c r="C307" s="128"/>
      <c r="D307" s="35"/>
      <c r="E307" s="36"/>
      <c r="F307" s="70"/>
      <c r="G307" s="35"/>
      <c r="H307" s="35"/>
      <c r="I307" s="92"/>
      <c r="J307" s="60"/>
      <c r="K307" s="112"/>
      <c r="L307" s="60"/>
      <c r="M307" s="60"/>
      <c r="N307" s="60"/>
      <c r="O307" s="77"/>
    </row>
    <row r="308" spans="1:15" s="39" customFormat="1" ht="84.95" customHeight="1" x14ac:dyDescent="0.25">
      <c r="A308" s="82"/>
      <c r="B308" s="34"/>
      <c r="C308" s="128"/>
      <c r="D308" s="35"/>
      <c r="E308" s="36"/>
      <c r="F308" s="70"/>
      <c r="G308" s="35"/>
      <c r="H308" s="35"/>
      <c r="I308" s="92"/>
      <c r="J308" s="60"/>
      <c r="K308" s="112"/>
      <c r="L308" s="60"/>
      <c r="M308" s="60"/>
      <c r="N308" s="60"/>
      <c r="O308" s="77"/>
    </row>
    <row r="309" spans="1:15" s="39" customFormat="1" ht="84.95" customHeight="1" x14ac:dyDescent="0.25">
      <c r="A309" s="82"/>
      <c r="B309" s="34"/>
      <c r="C309" s="128"/>
      <c r="D309" s="35"/>
      <c r="E309" s="36"/>
      <c r="F309" s="70"/>
      <c r="G309" s="35"/>
      <c r="H309" s="35"/>
      <c r="I309" s="92"/>
      <c r="J309" s="60"/>
      <c r="K309" s="112"/>
      <c r="L309" s="60"/>
      <c r="M309" s="60"/>
      <c r="N309" s="60"/>
      <c r="O309" s="77"/>
    </row>
    <row r="310" spans="1:15" s="39" customFormat="1" ht="84.95" customHeight="1" x14ac:dyDescent="0.25">
      <c r="A310" s="82"/>
      <c r="B310" s="34"/>
      <c r="C310" s="128"/>
      <c r="D310" s="35"/>
      <c r="E310" s="36"/>
      <c r="F310" s="70"/>
      <c r="G310" s="35"/>
      <c r="H310" s="35"/>
      <c r="I310" s="92"/>
      <c r="J310" s="60"/>
      <c r="K310" s="112"/>
      <c r="L310" s="60"/>
      <c r="M310" s="60"/>
      <c r="N310" s="60"/>
      <c r="O310" s="77"/>
    </row>
    <row r="311" spans="1:15" s="39" customFormat="1" ht="84.95" customHeight="1" x14ac:dyDescent="0.25">
      <c r="A311" s="82"/>
      <c r="B311" s="34"/>
      <c r="C311" s="128"/>
      <c r="D311" s="35"/>
      <c r="E311" s="36"/>
      <c r="F311" s="70"/>
      <c r="G311" s="35"/>
      <c r="H311" s="35"/>
      <c r="I311" s="92"/>
      <c r="J311" s="60"/>
      <c r="K311" s="112"/>
      <c r="L311" s="60"/>
      <c r="M311" s="60"/>
      <c r="N311" s="60"/>
      <c r="O311" s="77"/>
    </row>
    <row r="312" spans="1:15" s="39" customFormat="1" ht="84.95" customHeight="1" x14ac:dyDescent="0.2">
      <c r="A312" s="206" t="s">
        <v>576</v>
      </c>
      <c r="B312" s="206"/>
      <c r="C312" s="206"/>
      <c r="D312" s="206"/>
      <c r="E312" s="206"/>
      <c r="F312" s="206"/>
      <c r="G312" s="206"/>
      <c r="H312" s="206"/>
      <c r="I312" s="206"/>
      <c r="J312" s="206"/>
      <c r="K312" s="206"/>
      <c r="L312" s="206"/>
      <c r="M312" s="206"/>
      <c r="N312" s="206"/>
      <c r="O312" s="206"/>
    </row>
    <row r="313" spans="1:15" s="39" customFormat="1" ht="84.95" customHeight="1" x14ac:dyDescent="0.2">
      <c r="A313" s="139"/>
      <c r="B313" s="139"/>
      <c r="C313" s="194"/>
      <c r="D313" s="237" t="s">
        <v>41</v>
      </c>
      <c r="E313" s="238"/>
      <c r="F313" s="238"/>
      <c r="G313" s="238"/>
      <c r="H313" s="239"/>
      <c r="I313" s="240"/>
      <c r="J313" s="230" t="s">
        <v>46</v>
      </c>
      <c r="K313" s="231"/>
      <c r="L313" s="231"/>
      <c r="M313" s="232"/>
      <c r="N313" s="233"/>
      <c r="O313" s="196"/>
    </row>
    <row r="314" spans="1:15" s="39" customFormat="1" ht="84.95" customHeight="1" x14ac:dyDescent="0.2">
      <c r="A314" s="80" t="s">
        <v>0</v>
      </c>
      <c r="B314" s="25" t="s">
        <v>1</v>
      </c>
      <c r="C314" s="189" t="s">
        <v>2</v>
      </c>
      <c r="D314" s="153" t="s">
        <v>3</v>
      </c>
      <c r="E314" s="42" t="s">
        <v>50</v>
      </c>
      <c r="F314" s="66" t="s">
        <v>44</v>
      </c>
      <c r="G314" s="43" t="s">
        <v>45</v>
      </c>
      <c r="H314" s="123" t="s">
        <v>411</v>
      </c>
      <c r="I314" s="90" t="s">
        <v>47</v>
      </c>
      <c r="J314" s="54" t="s">
        <v>42</v>
      </c>
      <c r="K314" s="116" t="s">
        <v>43</v>
      </c>
      <c r="L314" s="55" t="s">
        <v>51</v>
      </c>
      <c r="M314" s="126" t="s">
        <v>412</v>
      </c>
      <c r="N314" s="56" t="s">
        <v>48</v>
      </c>
      <c r="O314" s="129" t="s">
        <v>49</v>
      </c>
    </row>
    <row r="315" spans="1:15" s="39" customFormat="1" ht="84.95" customHeight="1" x14ac:dyDescent="0.2">
      <c r="A315" s="200" t="s">
        <v>102</v>
      </c>
      <c r="B315" s="152" t="s">
        <v>121</v>
      </c>
      <c r="C315" s="21"/>
      <c r="D315" s="22">
        <v>607.70000000000005</v>
      </c>
      <c r="E315" s="37">
        <v>15</v>
      </c>
      <c r="F315" s="69">
        <f>+D315*E315</f>
        <v>9115.5</v>
      </c>
      <c r="G315" s="23"/>
      <c r="H315" s="23"/>
      <c r="I315" s="38">
        <f>+F315+G315+H315</f>
        <v>9115.5</v>
      </c>
      <c r="J315" s="52">
        <v>1235.97</v>
      </c>
      <c r="K315" s="58">
        <v>88.01</v>
      </c>
      <c r="L315" s="52"/>
      <c r="M315" s="52"/>
      <c r="N315" s="52">
        <f>+J315+K315+L315+M315</f>
        <v>1323.98</v>
      </c>
      <c r="O315" s="47">
        <f>+I315-N315</f>
        <v>7791.52</v>
      </c>
    </row>
    <row r="316" spans="1:15" s="39" customFormat="1" ht="84.95" customHeight="1" x14ac:dyDescent="0.2">
      <c r="A316" s="200"/>
      <c r="B316" s="152" t="s">
        <v>546</v>
      </c>
      <c r="C316" s="21"/>
      <c r="D316" s="22">
        <v>551.1</v>
      </c>
      <c r="E316" s="37">
        <v>15</v>
      </c>
      <c r="F316" s="69">
        <f t="shared" ref="F316:F362" si="29">+D316*E316</f>
        <v>8266.5</v>
      </c>
      <c r="G316" s="23"/>
      <c r="H316" s="23"/>
      <c r="I316" s="38">
        <f t="shared" ref="I316:I362" si="30">+F316+G316+H316</f>
        <v>8266.5</v>
      </c>
      <c r="J316" s="52">
        <v>1054.6199999999999</v>
      </c>
      <c r="K316" s="58">
        <v>57.75</v>
      </c>
      <c r="L316" s="52"/>
      <c r="M316" s="52"/>
      <c r="N316" s="52">
        <f t="shared" ref="N316:N362" si="31">+J316+K316+L316+M316</f>
        <v>1112.3699999999999</v>
      </c>
      <c r="O316" s="47">
        <f t="shared" ref="O316:O362" si="32">+I316-N316</f>
        <v>7154.13</v>
      </c>
    </row>
    <row r="317" spans="1:15" s="39" customFormat="1" ht="84.95" customHeight="1" x14ac:dyDescent="0.2">
      <c r="A317" s="200"/>
      <c r="B317" s="234" t="s">
        <v>547</v>
      </c>
      <c r="C317" s="21"/>
      <c r="D317" s="22">
        <v>506.1</v>
      </c>
      <c r="E317" s="37">
        <v>15</v>
      </c>
      <c r="F317" s="69">
        <f t="shared" si="29"/>
        <v>7591.5</v>
      </c>
      <c r="G317" s="23"/>
      <c r="H317" s="23"/>
      <c r="I317" s="38">
        <f t="shared" si="30"/>
        <v>7591.5</v>
      </c>
      <c r="J317" s="52">
        <v>910.44</v>
      </c>
      <c r="K317" s="58">
        <v>57.75</v>
      </c>
      <c r="L317" s="52"/>
      <c r="M317" s="52"/>
      <c r="N317" s="52">
        <f t="shared" si="31"/>
        <v>968.19</v>
      </c>
      <c r="O317" s="47">
        <f t="shared" si="32"/>
        <v>6623.3099999999995</v>
      </c>
    </row>
    <row r="318" spans="1:15" s="39" customFormat="1" ht="84.95" customHeight="1" x14ac:dyDescent="0.2">
      <c r="A318" s="200"/>
      <c r="B318" s="234"/>
      <c r="C318" s="21"/>
      <c r="D318" s="22">
        <v>506.1</v>
      </c>
      <c r="E318" s="37">
        <v>15</v>
      </c>
      <c r="F318" s="69">
        <f t="shared" si="29"/>
        <v>7591.5</v>
      </c>
      <c r="G318" s="23"/>
      <c r="H318" s="23"/>
      <c r="I318" s="38">
        <f t="shared" si="30"/>
        <v>7591.5</v>
      </c>
      <c r="J318" s="52">
        <v>910.44</v>
      </c>
      <c r="K318" s="58">
        <v>57.75</v>
      </c>
      <c r="L318" s="52"/>
      <c r="M318" s="52"/>
      <c r="N318" s="52">
        <f t="shared" si="31"/>
        <v>968.19</v>
      </c>
      <c r="O318" s="47">
        <f t="shared" si="32"/>
        <v>6623.3099999999995</v>
      </c>
    </row>
    <row r="319" spans="1:15" s="39" customFormat="1" ht="84.95" customHeight="1" x14ac:dyDescent="0.2">
      <c r="A319" s="200"/>
      <c r="B319" s="234"/>
      <c r="C319" s="21"/>
      <c r="D319" s="22">
        <v>506.1</v>
      </c>
      <c r="E319" s="37">
        <v>15</v>
      </c>
      <c r="F319" s="69">
        <f t="shared" si="29"/>
        <v>7591.5</v>
      </c>
      <c r="G319" s="23"/>
      <c r="H319" s="23"/>
      <c r="I319" s="38">
        <f t="shared" si="30"/>
        <v>7591.5</v>
      </c>
      <c r="J319" s="52">
        <v>910.44</v>
      </c>
      <c r="K319" s="58">
        <v>59.15</v>
      </c>
      <c r="L319" s="52"/>
      <c r="M319" s="52"/>
      <c r="N319" s="52">
        <f t="shared" si="31"/>
        <v>969.59</v>
      </c>
      <c r="O319" s="47">
        <f t="shared" si="32"/>
        <v>6621.91</v>
      </c>
    </row>
    <row r="320" spans="1:15" s="39" customFormat="1" ht="84.95" customHeight="1" x14ac:dyDescent="0.2">
      <c r="A320" s="200"/>
      <c r="B320" s="229" t="s">
        <v>26</v>
      </c>
      <c r="C320" s="21"/>
      <c r="D320" s="22">
        <v>299</v>
      </c>
      <c r="E320" s="37">
        <v>15</v>
      </c>
      <c r="F320" s="69">
        <f t="shared" si="29"/>
        <v>4485</v>
      </c>
      <c r="G320" s="23"/>
      <c r="H320" s="23"/>
      <c r="I320" s="38">
        <f t="shared" si="30"/>
        <v>4485</v>
      </c>
      <c r="J320" s="52">
        <v>352.78</v>
      </c>
      <c r="K320" s="58">
        <v>57.75</v>
      </c>
      <c r="L320" s="52"/>
      <c r="M320" s="52"/>
      <c r="N320" s="52">
        <f t="shared" si="31"/>
        <v>410.53</v>
      </c>
      <c r="O320" s="47">
        <f t="shared" si="32"/>
        <v>4074.4700000000003</v>
      </c>
    </row>
    <row r="321" spans="1:15" s="39" customFormat="1" ht="84.95" customHeight="1" x14ac:dyDescent="0.2">
      <c r="A321" s="200"/>
      <c r="B321" s="229"/>
      <c r="C321" s="21"/>
      <c r="D321" s="22">
        <v>299</v>
      </c>
      <c r="E321" s="37">
        <v>15</v>
      </c>
      <c r="F321" s="69">
        <f t="shared" si="29"/>
        <v>4485</v>
      </c>
      <c r="G321" s="23"/>
      <c r="H321" s="23"/>
      <c r="I321" s="38">
        <f t="shared" si="30"/>
        <v>4485</v>
      </c>
      <c r="J321" s="52">
        <v>352.78</v>
      </c>
      <c r="K321" s="58">
        <v>57.75</v>
      </c>
      <c r="L321" s="52"/>
      <c r="M321" s="52"/>
      <c r="N321" s="52">
        <f t="shared" si="31"/>
        <v>410.53</v>
      </c>
      <c r="O321" s="47">
        <f t="shared" si="32"/>
        <v>4074.4700000000003</v>
      </c>
    </row>
    <row r="322" spans="1:15" s="39" customFormat="1" ht="84.95" customHeight="1" x14ac:dyDescent="0.2">
      <c r="A322" s="200"/>
      <c r="B322" s="229"/>
      <c r="C322" s="21"/>
      <c r="D322" s="22">
        <v>299</v>
      </c>
      <c r="E322" s="37">
        <v>15</v>
      </c>
      <c r="F322" s="69">
        <f t="shared" si="29"/>
        <v>4485</v>
      </c>
      <c r="G322" s="23"/>
      <c r="H322" s="23"/>
      <c r="I322" s="38">
        <f t="shared" si="30"/>
        <v>4485</v>
      </c>
      <c r="J322" s="52">
        <v>352.78</v>
      </c>
      <c r="K322" s="58">
        <v>59.15</v>
      </c>
      <c r="L322" s="52"/>
      <c r="M322" s="52">
        <v>384</v>
      </c>
      <c r="N322" s="52">
        <f t="shared" si="31"/>
        <v>795.93</v>
      </c>
      <c r="O322" s="47">
        <f t="shared" si="32"/>
        <v>3689.07</v>
      </c>
    </row>
    <row r="323" spans="1:15" s="39" customFormat="1" ht="84.95" customHeight="1" x14ac:dyDescent="0.2">
      <c r="A323" s="200"/>
      <c r="B323" s="229"/>
      <c r="C323" s="31"/>
      <c r="D323" s="22">
        <v>299</v>
      </c>
      <c r="E323" s="37">
        <v>15</v>
      </c>
      <c r="F323" s="69">
        <f t="shared" si="29"/>
        <v>4485</v>
      </c>
      <c r="G323" s="22"/>
      <c r="H323" s="52"/>
      <c r="I323" s="38">
        <f t="shared" si="30"/>
        <v>4485</v>
      </c>
      <c r="J323" s="52">
        <v>352.78</v>
      </c>
      <c r="K323" s="58">
        <v>66.290000000000006</v>
      </c>
      <c r="L323" s="22"/>
      <c r="M323" s="40"/>
      <c r="N323" s="52">
        <f t="shared" si="31"/>
        <v>419.07</v>
      </c>
      <c r="O323" s="47">
        <f t="shared" si="32"/>
        <v>4065.93</v>
      </c>
    </row>
    <row r="324" spans="1:15" s="39" customFormat="1" ht="84.95" customHeight="1" x14ac:dyDescent="0.2">
      <c r="A324" s="200"/>
      <c r="B324" s="229"/>
      <c r="C324" s="21"/>
      <c r="D324" s="22">
        <v>299</v>
      </c>
      <c r="E324" s="37">
        <v>15</v>
      </c>
      <c r="F324" s="69">
        <f t="shared" si="29"/>
        <v>4485</v>
      </c>
      <c r="G324" s="23"/>
      <c r="H324" s="23"/>
      <c r="I324" s="38">
        <f t="shared" si="30"/>
        <v>4485</v>
      </c>
      <c r="J324" s="52">
        <v>352.78</v>
      </c>
      <c r="K324" s="58">
        <v>59.15</v>
      </c>
      <c r="L324" s="52"/>
      <c r="M324" s="52"/>
      <c r="N324" s="52">
        <f t="shared" si="31"/>
        <v>411.92999999999995</v>
      </c>
      <c r="O324" s="47">
        <f t="shared" si="32"/>
        <v>4073.07</v>
      </c>
    </row>
    <row r="325" spans="1:15" s="39" customFormat="1" ht="84.95" customHeight="1" x14ac:dyDescent="0.2">
      <c r="A325" s="200"/>
      <c r="B325" s="229"/>
      <c r="C325" s="21"/>
      <c r="D325" s="22">
        <v>299</v>
      </c>
      <c r="E325" s="37">
        <v>15</v>
      </c>
      <c r="F325" s="69">
        <f t="shared" si="29"/>
        <v>4485</v>
      </c>
      <c r="G325" s="23"/>
      <c r="H325" s="23"/>
      <c r="I325" s="38">
        <f t="shared" si="30"/>
        <v>4485</v>
      </c>
      <c r="J325" s="52">
        <v>352.78</v>
      </c>
      <c r="K325" s="58">
        <v>57.75</v>
      </c>
      <c r="L325" s="52"/>
      <c r="M325" s="52"/>
      <c r="N325" s="52">
        <f t="shared" si="31"/>
        <v>410.53</v>
      </c>
      <c r="O325" s="47">
        <f t="shared" si="32"/>
        <v>4074.4700000000003</v>
      </c>
    </row>
    <row r="326" spans="1:15" s="39" customFormat="1" ht="84.95" customHeight="1" x14ac:dyDescent="0.2">
      <c r="A326" s="200"/>
      <c r="B326" s="229"/>
      <c r="C326" s="21"/>
      <c r="D326" s="22">
        <v>299</v>
      </c>
      <c r="E326" s="37">
        <v>15</v>
      </c>
      <c r="F326" s="69">
        <f t="shared" si="29"/>
        <v>4485</v>
      </c>
      <c r="G326" s="23"/>
      <c r="H326" s="23"/>
      <c r="I326" s="38">
        <f t="shared" si="30"/>
        <v>4485</v>
      </c>
      <c r="J326" s="52">
        <v>352.78</v>
      </c>
      <c r="K326" s="58">
        <v>57.75</v>
      </c>
      <c r="L326" s="52"/>
      <c r="M326" s="52"/>
      <c r="N326" s="52">
        <f t="shared" si="31"/>
        <v>410.53</v>
      </c>
      <c r="O326" s="47">
        <f t="shared" si="32"/>
        <v>4074.4700000000003</v>
      </c>
    </row>
    <row r="327" spans="1:15" s="39" customFormat="1" ht="84.95" customHeight="1" x14ac:dyDescent="0.2">
      <c r="A327" s="200"/>
      <c r="B327" s="229"/>
      <c r="C327" s="21"/>
      <c r="D327" s="22">
        <v>299</v>
      </c>
      <c r="E327" s="37">
        <v>15</v>
      </c>
      <c r="F327" s="69">
        <f t="shared" si="29"/>
        <v>4485</v>
      </c>
      <c r="G327" s="23"/>
      <c r="H327" s="23"/>
      <c r="I327" s="38">
        <f t="shared" si="30"/>
        <v>4485</v>
      </c>
      <c r="J327" s="52">
        <v>352.78</v>
      </c>
      <c r="K327" s="58">
        <v>59.15</v>
      </c>
      <c r="L327" s="52"/>
      <c r="M327" s="52"/>
      <c r="N327" s="52">
        <f t="shared" si="31"/>
        <v>411.92999999999995</v>
      </c>
      <c r="O327" s="47">
        <f t="shared" si="32"/>
        <v>4073.07</v>
      </c>
    </row>
    <row r="328" spans="1:15" s="39" customFormat="1" ht="84.95" customHeight="1" x14ac:dyDescent="0.2">
      <c r="A328" s="200"/>
      <c r="B328" s="229"/>
      <c r="C328" s="21"/>
      <c r="D328" s="22">
        <v>299</v>
      </c>
      <c r="E328" s="37">
        <v>15</v>
      </c>
      <c r="F328" s="69">
        <f t="shared" si="29"/>
        <v>4485</v>
      </c>
      <c r="G328" s="23"/>
      <c r="H328" s="23"/>
      <c r="I328" s="38">
        <f t="shared" si="30"/>
        <v>4485</v>
      </c>
      <c r="J328" s="52">
        <v>352.78</v>
      </c>
      <c r="K328" s="58">
        <v>57.75</v>
      </c>
      <c r="L328" s="52"/>
      <c r="M328" s="52"/>
      <c r="N328" s="52">
        <f t="shared" si="31"/>
        <v>410.53</v>
      </c>
      <c r="O328" s="47">
        <f t="shared" si="32"/>
        <v>4074.4700000000003</v>
      </c>
    </row>
    <row r="329" spans="1:15" s="39" customFormat="1" ht="84.95" customHeight="1" x14ac:dyDescent="0.2">
      <c r="A329" s="200" t="s">
        <v>102</v>
      </c>
      <c r="B329" s="229" t="s">
        <v>26</v>
      </c>
      <c r="C329" s="21"/>
      <c r="D329" s="22">
        <v>299</v>
      </c>
      <c r="E329" s="37">
        <v>15</v>
      </c>
      <c r="F329" s="69">
        <f t="shared" si="29"/>
        <v>4485</v>
      </c>
      <c r="G329" s="23"/>
      <c r="H329" s="23"/>
      <c r="I329" s="38">
        <f t="shared" si="30"/>
        <v>4485</v>
      </c>
      <c r="J329" s="52">
        <v>352.78</v>
      </c>
      <c r="K329" s="58">
        <v>58.44</v>
      </c>
      <c r="L329" s="52"/>
      <c r="M329" s="52"/>
      <c r="N329" s="52">
        <f t="shared" si="31"/>
        <v>411.21999999999997</v>
      </c>
      <c r="O329" s="47">
        <f t="shared" si="32"/>
        <v>4073.78</v>
      </c>
    </row>
    <row r="330" spans="1:15" s="39" customFormat="1" ht="84.95" customHeight="1" x14ac:dyDescent="0.2">
      <c r="A330" s="200"/>
      <c r="B330" s="229"/>
      <c r="C330" s="21"/>
      <c r="D330" s="22">
        <v>299</v>
      </c>
      <c r="E330" s="37">
        <v>15</v>
      </c>
      <c r="F330" s="69">
        <f t="shared" si="29"/>
        <v>4485</v>
      </c>
      <c r="G330" s="23"/>
      <c r="H330" s="23"/>
      <c r="I330" s="38">
        <f t="shared" si="30"/>
        <v>4485</v>
      </c>
      <c r="J330" s="52">
        <v>352.78</v>
      </c>
      <c r="K330" s="58">
        <v>59.15</v>
      </c>
      <c r="L330" s="52"/>
      <c r="M330" s="52"/>
      <c r="N330" s="52">
        <f t="shared" si="31"/>
        <v>411.92999999999995</v>
      </c>
      <c r="O330" s="47">
        <f t="shared" si="32"/>
        <v>4073.07</v>
      </c>
    </row>
    <row r="331" spans="1:15" s="39" customFormat="1" ht="84.95" customHeight="1" x14ac:dyDescent="0.2">
      <c r="A331" s="200"/>
      <c r="B331" s="229"/>
      <c r="C331" s="21"/>
      <c r="D331" s="22">
        <v>299</v>
      </c>
      <c r="E331" s="37">
        <v>15</v>
      </c>
      <c r="F331" s="69">
        <f t="shared" si="29"/>
        <v>4485</v>
      </c>
      <c r="G331" s="23"/>
      <c r="H331" s="23"/>
      <c r="I331" s="38">
        <f t="shared" si="30"/>
        <v>4485</v>
      </c>
      <c r="J331" s="52">
        <v>352.78</v>
      </c>
      <c r="K331" s="58">
        <v>59.15</v>
      </c>
      <c r="L331" s="52"/>
      <c r="M331" s="52"/>
      <c r="N331" s="52">
        <f t="shared" si="31"/>
        <v>411.92999999999995</v>
      </c>
      <c r="O331" s="47">
        <f t="shared" si="32"/>
        <v>4073.07</v>
      </c>
    </row>
    <row r="332" spans="1:15" s="39" customFormat="1" ht="84.95" customHeight="1" x14ac:dyDescent="0.2">
      <c r="A332" s="200"/>
      <c r="B332" s="229"/>
      <c r="C332" s="21"/>
      <c r="D332" s="22">
        <v>299</v>
      </c>
      <c r="E332" s="37">
        <v>15</v>
      </c>
      <c r="F332" s="69">
        <f t="shared" si="29"/>
        <v>4485</v>
      </c>
      <c r="G332" s="23"/>
      <c r="H332" s="23"/>
      <c r="I332" s="38">
        <f t="shared" si="30"/>
        <v>4485</v>
      </c>
      <c r="J332" s="52">
        <v>352.78</v>
      </c>
      <c r="K332" s="58">
        <v>59.15</v>
      </c>
      <c r="L332" s="52"/>
      <c r="M332" s="52"/>
      <c r="N332" s="52">
        <f t="shared" si="31"/>
        <v>411.92999999999995</v>
      </c>
      <c r="O332" s="47">
        <f t="shared" si="32"/>
        <v>4073.07</v>
      </c>
    </row>
    <row r="333" spans="1:15" s="39" customFormat="1" ht="84.95" customHeight="1" x14ac:dyDescent="0.2">
      <c r="A333" s="200"/>
      <c r="B333" s="229"/>
      <c r="C333" s="21"/>
      <c r="D333" s="22">
        <v>299</v>
      </c>
      <c r="E333" s="37">
        <v>15</v>
      </c>
      <c r="F333" s="69">
        <f t="shared" si="29"/>
        <v>4485</v>
      </c>
      <c r="G333" s="23"/>
      <c r="H333" s="23"/>
      <c r="I333" s="38">
        <f t="shared" si="30"/>
        <v>4485</v>
      </c>
      <c r="J333" s="52">
        <v>352.78</v>
      </c>
      <c r="K333" s="58">
        <v>57.75</v>
      </c>
      <c r="L333" s="52"/>
      <c r="M333" s="52">
        <v>500</v>
      </c>
      <c r="N333" s="52">
        <f t="shared" si="31"/>
        <v>910.53</v>
      </c>
      <c r="O333" s="47">
        <f t="shared" si="32"/>
        <v>3574.4700000000003</v>
      </c>
    </row>
    <row r="334" spans="1:15" s="39" customFormat="1" ht="84.95" customHeight="1" x14ac:dyDescent="0.2">
      <c r="A334" s="200"/>
      <c r="B334" s="229"/>
      <c r="C334" s="21"/>
      <c r="D334" s="22">
        <v>299</v>
      </c>
      <c r="E334" s="37">
        <v>15</v>
      </c>
      <c r="F334" s="69">
        <f t="shared" si="29"/>
        <v>4485</v>
      </c>
      <c r="G334" s="23"/>
      <c r="H334" s="23"/>
      <c r="I334" s="38">
        <f t="shared" si="30"/>
        <v>4485</v>
      </c>
      <c r="J334" s="52">
        <v>352.78</v>
      </c>
      <c r="K334" s="58">
        <v>58.44</v>
      </c>
      <c r="L334" s="52"/>
      <c r="M334" s="52"/>
      <c r="N334" s="52">
        <f t="shared" si="31"/>
        <v>411.21999999999997</v>
      </c>
      <c r="O334" s="47">
        <f t="shared" si="32"/>
        <v>4073.78</v>
      </c>
    </row>
    <row r="335" spans="1:15" s="39" customFormat="1" ht="84.95" customHeight="1" x14ac:dyDescent="0.2">
      <c r="A335" s="200"/>
      <c r="B335" s="229"/>
      <c r="C335" s="21"/>
      <c r="D335" s="22">
        <v>299</v>
      </c>
      <c r="E335" s="37">
        <v>15</v>
      </c>
      <c r="F335" s="69">
        <f t="shared" si="29"/>
        <v>4485</v>
      </c>
      <c r="G335" s="23"/>
      <c r="H335" s="23"/>
      <c r="I335" s="38">
        <f t="shared" si="30"/>
        <v>4485</v>
      </c>
      <c r="J335" s="52">
        <v>352.78</v>
      </c>
      <c r="K335" s="58">
        <v>57.75</v>
      </c>
      <c r="L335" s="52"/>
      <c r="M335" s="52"/>
      <c r="N335" s="52">
        <f t="shared" si="31"/>
        <v>410.53</v>
      </c>
      <c r="O335" s="47">
        <f t="shared" si="32"/>
        <v>4074.4700000000003</v>
      </c>
    </row>
    <row r="336" spans="1:15" s="39" customFormat="1" ht="84.95" customHeight="1" x14ac:dyDescent="0.2">
      <c r="A336" s="200"/>
      <c r="B336" s="229"/>
      <c r="C336" s="21"/>
      <c r="D336" s="22">
        <v>299</v>
      </c>
      <c r="E336" s="37">
        <v>15</v>
      </c>
      <c r="F336" s="69">
        <f t="shared" si="29"/>
        <v>4485</v>
      </c>
      <c r="G336" s="23"/>
      <c r="H336" s="23"/>
      <c r="I336" s="38">
        <f t="shared" si="30"/>
        <v>4485</v>
      </c>
      <c r="J336" s="52">
        <v>352.78</v>
      </c>
      <c r="K336" s="58">
        <v>57.75</v>
      </c>
      <c r="L336" s="52"/>
      <c r="M336" s="52">
        <v>285</v>
      </c>
      <c r="N336" s="52">
        <f t="shared" si="31"/>
        <v>695.53</v>
      </c>
      <c r="O336" s="47">
        <f t="shared" si="32"/>
        <v>3789.4700000000003</v>
      </c>
    </row>
    <row r="337" spans="1:15" s="39" customFormat="1" ht="84.95" customHeight="1" x14ac:dyDescent="0.2">
      <c r="A337" s="200"/>
      <c r="B337" s="229"/>
      <c r="C337" s="21" t="s">
        <v>419</v>
      </c>
      <c r="D337" s="22">
        <v>299</v>
      </c>
      <c r="E337" s="37">
        <v>15</v>
      </c>
      <c r="F337" s="69">
        <f t="shared" si="29"/>
        <v>4485</v>
      </c>
      <c r="G337" s="22"/>
      <c r="H337" s="22"/>
      <c r="I337" s="38">
        <f t="shared" si="30"/>
        <v>4485</v>
      </c>
      <c r="J337" s="58">
        <v>352.78</v>
      </c>
      <c r="K337" s="58">
        <v>66.290000000000006</v>
      </c>
      <c r="L337" s="22"/>
      <c r="M337" s="52"/>
      <c r="N337" s="52">
        <f t="shared" si="31"/>
        <v>419.07</v>
      </c>
      <c r="O337" s="47">
        <f t="shared" si="32"/>
        <v>4065.93</v>
      </c>
    </row>
    <row r="338" spans="1:15" s="39" customFormat="1" ht="84.95" customHeight="1" x14ac:dyDescent="0.2">
      <c r="A338" s="200"/>
      <c r="B338" s="229"/>
      <c r="C338" s="21" t="s">
        <v>53</v>
      </c>
      <c r="D338" s="22">
        <v>299</v>
      </c>
      <c r="E338" s="152"/>
      <c r="F338" s="69">
        <f t="shared" si="29"/>
        <v>0</v>
      </c>
      <c r="G338" s="152"/>
      <c r="H338" s="152"/>
      <c r="I338" s="38">
        <f t="shared" si="30"/>
        <v>0</v>
      </c>
      <c r="J338" s="152"/>
      <c r="K338" s="152"/>
      <c r="L338" s="152"/>
      <c r="M338" s="152"/>
      <c r="N338" s="52">
        <f t="shared" si="31"/>
        <v>0</v>
      </c>
      <c r="O338" s="47">
        <f t="shared" si="32"/>
        <v>0</v>
      </c>
    </row>
    <row r="339" spans="1:15" s="39" customFormat="1" ht="84.95" customHeight="1" x14ac:dyDescent="0.2">
      <c r="A339" s="200"/>
      <c r="B339" s="229"/>
      <c r="C339" s="21"/>
      <c r="D339" s="22">
        <v>299</v>
      </c>
      <c r="E339" s="37">
        <v>15</v>
      </c>
      <c r="F339" s="69">
        <f t="shared" si="29"/>
        <v>4485</v>
      </c>
      <c r="G339" s="22"/>
      <c r="H339" s="22"/>
      <c r="I339" s="38">
        <f t="shared" si="30"/>
        <v>4485</v>
      </c>
      <c r="J339" s="58">
        <v>352.78</v>
      </c>
      <c r="K339" s="58">
        <v>51.67</v>
      </c>
      <c r="L339" s="22"/>
      <c r="M339" s="52"/>
      <c r="N339" s="52">
        <f t="shared" si="31"/>
        <v>404.45</v>
      </c>
      <c r="O339" s="47">
        <f t="shared" si="32"/>
        <v>4080.55</v>
      </c>
    </row>
    <row r="340" spans="1:15" s="39" customFormat="1" ht="84.95" customHeight="1" x14ac:dyDescent="0.2">
      <c r="A340" s="200"/>
      <c r="B340" s="229"/>
      <c r="C340" s="21" t="s">
        <v>53</v>
      </c>
      <c r="D340" s="22">
        <v>299</v>
      </c>
      <c r="E340" s="37"/>
      <c r="F340" s="69">
        <f t="shared" si="29"/>
        <v>0</v>
      </c>
      <c r="G340" s="22"/>
      <c r="H340" s="22"/>
      <c r="I340" s="38">
        <f t="shared" si="30"/>
        <v>0</v>
      </c>
      <c r="J340" s="58"/>
      <c r="K340" s="58"/>
      <c r="L340" s="22"/>
      <c r="M340" s="52"/>
      <c r="N340" s="52">
        <f t="shared" si="31"/>
        <v>0</v>
      </c>
      <c r="O340" s="47">
        <f t="shared" si="32"/>
        <v>0</v>
      </c>
    </row>
    <row r="341" spans="1:15" s="39" customFormat="1" ht="84.95" customHeight="1" x14ac:dyDescent="0.2">
      <c r="A341" s="200"/>
      <c r="B341" s="229"/>
      <c r="C341" s="21" t="s">
        <v>53</v>
      </c>
      <c r="D341" s="22">
        <v>299</v>
      </c>
      <c r="E341" s="37"/>
      <c r="F341" s="69">
        <f t="shared" si="29"/>
        <v>0</v>
      </c>
      <c r="G341" s="22"/>
      <c r="H341" s="22"/>
      <c r="I341" s="38">
        <f t="shared" si="30"/>
        <v>0</v>
      </c>
      <c r="J341" s="58"/>
      <c r="K341" s="58"/>
      <c r="L341" s="22"/>
      <c r="M341" s="52"/>
      <c r="N341" s="52">
        <f t="shared" si="31"/>
        <v>0</v>
      </c>
      <c r="O341" s="47">
        <f t="shared" si="32"/>
        <v>0</v>
      </c>
    </row>
    <row r="342" spans="1:15" s="39" customFormat="1" ht="84.95" customHeight="1" x14ac:dyDescent="0.2">
      <c r="A342" s="200"/>
      <c r="B342" s="229"/>
      <c r="C342" s="21" t="s">
        <v>53</v>
      </c>
      <c r="D342" s="22">
        <v>299</v>
      </c>
      <c r="E342" s="37"/>
      <c r="F342" s="69">
        <f t="shared" si="29"/>
        <v>0</v>
      </c>
      <c r="G342" s="22"/>
      <c r="H342" s="22"/>
      <c r="I342" s="38">
        <f t="shared" si="30"/>
        <v>0</v>
      </c>
      <c r="J342" s="58"/>
      <c r="K342" s="58"/>
      <c r="L342" s="22"/>
      <c r="M342" s="52"/>
      <c r="N342" s="52">
        <f t="shared" si="31"/>
        <v>0</v>
      </c>
      <c r="O342" s="47">
        <f t="shared" si="32"/>
        <v>0</v>
      </c>
    </row>
    <row r="343" spans="1:15" s="39" customFormat="1" ht="84.95" customHeight="1" x14ac:dyDescent="0.2">
      <c r="A343" s="200"/>
      <c r="B343" s="229"/>
      <c r="C343" s="21" t="s">
        <v>53</v>
      </c>
      <c r="D343" s="22">
        <v>299</v>
      </c>
      <c r="E343" s="37"/>
      <c r="F343" s="69">
        <f t="shared" si="29"/>
        <v>0</v>
      </c>
      <c r="G343" s="22"/>
      <c r="H343" s="22"/>
      <c r="I343" s="38">
        <f t="shared" si="30"/>
        <v>0</v>
      </c>
      <c r="J343" s="58"/>
      <c r="K343" s="58"/>
      <c r="L343" s="22"/>
      <c r="M343" s="52"/>
      <c r="N343" s="52">
        <f t="shared" si="31"/>
        <v>0</v>
      </c>
      <c r="O343" s="47">
        <f t="shared" si="32"/>
        <v>0</v>
      </c>
    </row>
    <row r="344" spans="1:15" s="39" customFormat="1" ht="84.95" customHeight="1" x14ac:dyDescent="0.2">
      <c r="A344" s="200"/>
      <c r="B344" s="152" t="s">
        <v>549</v>
      </c>
      <c r="C344" s="95" t="s">
        <v>361</v>
      </c>
      <c r="D344" s="22">
        <v>304.8</v>
      </c>
      <c r="E344" s="37">
        <v>15</v>
      </c>
      <c r="F344" s="69">
        <f t="shared" si="29"/>
        <v>4572</v>
      </c>
      <c r="G344" s="23"/>
      <c r="H344" s="23"/>
      <c r="I344" s="38">
        <f t="shared" si="30"/>
        <v>4572</v>
      </c>
      <c r="J344" s="52">
        <v>362.25</v>
      </c>
      <c r="K344" s="58">
        <v>57.75</v>
      </c>
      <c r="L344" s="52">
        <f>+F344*1%</f>
        <v>45.72</v>
      </c>
      <c r="M344" s="52"/>
      <c r="N344" s="52">
        <f t="shared" si="31"/>
        <v>465.72</v>
      </c>
      <c r="O344" s="47">
        <f t="shared" si="32"/>
        <v>4106.28</v>
      </c>
    </row>
    <row r="345" spans="1:15" s="39" customFormat="1" ht="84.95" customHeight="1" x14ac:dyDescent="0.2">
      <c r="A345" s="200"/>
      <c r="B345" s="152" t="s">
        <v>548</v>
      </c>
      <c r="C345" s="95" t="s">
        <v>53</v>
      </c>
      <c r="D345" s="23"/>
      <c r="E345" s="37">
        <v>15</v>
      </c>
      <c r="F345" s="69">
        <f t="shared" si="29"/>
        <v>0</v>
      </c>
      <c r="G345" s="23"/>
      <c r="H345" s="23"/>
      <c r="I345" s="38">
        <f t="shared" si="30"/>
        <v>0</v>
      </c>
      <c r="J345" s="52"/>
      <c r="K345" s="58"/>
      <c r="L345" s="52"/>
      <c r="M345" s="52"/>
      <c r="N345" s="52">
        <f t="shared" si="31"/>
        <v>0</v>
      </c>
      <c r="O345" s="47">
        <f t="shared" si="32"/>
        <v>0</v>
      </c>
    </row>
    <row r="346" spans="1:15" s="39" customFormat="1" ht="84.95" customHeight="1" x14ac:dyDescent="0.2">
      <c r="A346" s="200" t="s">
        <v>102</v>
      </c>
      <c r="B346" s="246" t="s">
        <v>550</v>
      </c>
      <c r="C346" s="21" t="s">
        <v>362</v>
      </c>
      <c r="D346" s="22">
        <v>303.2</v>
      </c>
      <c r="E346" s="37">
        <v>15</v>
      </c>
      <c r="F346" s="69">
        <f t="shared" si="29"/>
        <v>4548</v>
      </c>
      <c r="G346" s="23"/>
      <c r="H346" s="23"/>
      <c r="I346" s="38">
        <f t="shared" si="30"/>
        <v>4548</v>
      </c>
      <c r="J346" s="52">
        <v>359.64</v>
      </c>
      <c r="K346" s="58">
        <v>57.75</v>
      </c>
      <c r="L346" s="52"/>
      <c r="M346" s="52"/>
      <c r="N346" s="52">
        <f t="shared" si="31"/>
        <v>417.39</v>
      </c>
      <c r="O346" s="47">
        <f t="shared" si="32"/>
        <v>4130.6099999999997</v>
      </c>
    </row>
    <row r="347" spans="1:15" s="39" customFormat="1" ht="84.95" customHeight="1" x14ac:dyDescent="0.2">
      <c r="A347" s="200"/>
      <c r="B347" s="246"/>
      <c r="C347" s="21" t="s">
        <v>363</v>
      </c>
      <c r="D347" s="22">
        <v>303.2</v>
      </c>
      <c r="E347" s="37">
        <v>15</v>
      </c>
      <c r="F347" s="69">
        <f t="shared" si="29"/>
        <v>4548</v>
      </c>
      <c r="G347" s="23"/>
      <c r="H347" s="23"/>
      <c r="I347" s="38">
        <f t="shared" si="30"/>
        <v>4548</v>
      </c>
      <c r="J347" s="52">
        <v>359.64</v>
      </c>
      <c r="K347" s="58">
        <v>57.75</v>
      </c>
      <c r="L347" s="52"/>
      <c r="M347" s="52"/>
      <c r="N347" s="52">
        <f t="shared" si="31"/>
        <v>417.39</v>
      </c>
      <c r="O347" s="47">
        <f t="shared" si="32"/>
        <v>4130.6099999999997</v>
      </c>
    </row>
    <row r="348" spans="1:15" s="39" customFormat="1" ht="84.95" customHeight="1" x14ac:dyDescent="0.2">
      <c r="A348" s="200"/>
      <c r="B348" s="246"/>
      <c r="C348" s="21" t="s">
        <v>364</v>
      </c>
      <c r="D348" s="22">
        <v>303.2</v>
      </c>
      <c r="E348" s="37">
        <v>15</v>
      </c>
      <c r="F348" s="69">
        <f t="shared" si="29"/>
        <v>4548</v>
      </c>
      <c r="G348" s="23"/>
      <c r="H348" s="23"/>
      <c r="I348" s="38">
        <f t="shared" si="30"/>
        <v>4548</v>
      </c>
      <c r="J348" s="52">
        <v>359.64</v>
      </c>
      <c r="K348" s="58">
        <v>57.75</v>
      </c>
      <c r="L348" s="52"/>
      <c r="M348" s="52"/>
      <c r="N348" s="52">
        <f t="shared" si="31"/>
        <v>417.39</v>
      </c>
      <c r="O348" s="47">
        <f t="shared" si="32"/>
        <v>4130.6099999999997</v>
      </c>
    </row>
    <row r="349" spans="1:15" s="39" customFormat="1" ht="84.95" customHeight="1" x14ac:dyDescent="0.2">
      <c r="A349" s="200"/>
      <c r="B349" s="246" t="s">
        <v>551</v>
      </c>
      <c r="C349" s="21" t="s">
        <v>365</v>
      </c>
      <c r="D349" s="22">
        <v>227</v>
      </c>
      <c r="E349" s="37">
        <v>15</v>
      </c>
      <c r="F349" s="69">
        <f t="shared" si="29"/>
        <v>3405</v>
      </c>
      <c r="G349" s="23"/>
      <c r="H349" s="23"/>
      <c r="I349" s="38">
        <f t="shared" si="30"/>
        <v>3405</v>
      </c>
      <c r="J349" s="52">
        <v>110.18</v>
      </c>
      <c r="K349" s="58">
        <v>57.75</v>
      </c>
      <c r="L349" s="52"/>
      <c r="M349" s="52"/>
      <c r="N349" s="52">
        <f t="shared" si="31"/>
        <v>167.93</v>
      </c>
      <c r="O349" s="47">
        <f t="shared" si="32"/>
        <v>3237.07</v>
      </c>
    </row>
    <row r="350" spans="1:15" s="39" customFormat="1" ht="84.95" customHeight="1" x14ac:dyDescent="0.2">
      <c r="A350" s="200"/>
      <c r="B350" s="246"/>
      <c r="C350" s="21" t="s">
        <v>366</v>
      </c>
      <c r="D350" s="22">
        <v>227</v>
      </c>
      <c r="E350" s="37">
        <v>15</v>
      </c>
      <c r="F350" s="69">
        <f t="shared" si="29"/>
        <v>3405</v>
      </c>
      <c r="G350" s="23"/>
      <c r="H350" s="23"/>
      <c r="I350" s="38">
        <f t="shared" si="30"/>
        <v>3405</v>
      </c>
      <c r="J350" s="52">
        <v>110.8</v>
      </c>
      <c r="K350" s="58">
        <v>57.75</v>
      </c>
      <c r="L350" s="52"/>
      <c r="M350" s="52"/>
      <c r="N350" s="52">
        <f t="shared" si="31"/>
        <v>168.55</v>
      </c>
      <c r="O350" s="47">
        <f t="shared" si="32"/>
        <v>3236.45</v>
      </c>
    </row>
    <row r="351" spans="1:15" s="39" customFormat="1" ht="84.95" customHeight="1" x14ac:dyDescent="0.2">
      <c r="A351" s="200"/>
      <c r="B351" s="246" t="s">
        <v>552</v>
      </c>
      <c r="C351" s="21" t="s">
        <v>612</v>
      </c>
      <c r="D351" s="22">
        <v>214.6</v>
      </c>
      <c r="E351" s="37">
        <v>15</v>
      </c>
      <c r="F351" s="69">
        <f t="shared" si="29"/>
        <v>3219</v>
      </c>
      <c r="G351" s="23"/>
      <c r="H351" s="23"/>
      <c r="I351" s="38">
        <f t="shared" si="30"/>
        <v>3219</v>
      </c>
      <c r="J351" s="52">
        <v>89.94</v>
      </c>
      <c r="K351" s="58">
        <v>51.32</v>
      </c>
      <c r="L351" s="52"/>
      <c r="M351" s="52"/>
      <c r="N351" s="52">
        <f t="shared" si="31"/>
        <v>141.26</v>
      </c>
      <c r="O351" s="47">
        <f t="shared" si="32"/>
        <v>3077.74</v>
      </c>
    </row>
    <row r="352" spans="1:15" s="39" customFormat="1" ht="84.95" customHeight="1" x14ac:dyDescent="0.2">
      <c r="A352" s="200"/>
      <c r="B352" s="246"/>
      <c r="C352" s="21" t="s">
        <v>556</v>
      </c>
      <c r="D352" s="22">
        <v>214.6</v>
      </c>
      <c r="E352" s="37">
        <v>15</v>
      </c>
      <c r="F352" s="69">
        <f t="shared" si="29"/>
        <v>3219</v>
      </c>
      <c r="G352" s="23"/>
      <c r="H352" s="23"/>
      <c r="I352" s="38">
        <f t="shared" si="30"/>
        <v>3219</v>
      </c>
      <c r="J352" s="52">
        <v>89.94</v>
      </c>
      <c r="K352" s="58">
        <v>59.15</v>
      </c>
      <c r="L352" s="52"/>
      <c r="M352" s="52"/>
      <c r="N352" s="52">
        <f t="shared" si="31"/>
        <v>149.09</v>
      </c>
      <c r="O352" s="47">
        <f t="shared" si="32"/>
        <v>3069.91</v>
      </c>
    </row>
    <row r="353" spans="1:15" s="39" customFormat="1" ht="84.95" customHeight="1" x14ac:dyDescent="0.2">
      <c r="A353" s="200"/>
      <c r="B353" s="246"/>
      <c r="C353" s="21" t="s">
        <v>628</v>
      </c>
      <c r="D353" s="23">
        <v>214.6</v>
      </c>
      <c r="E353" s="37">
        <v>15</v>
      </c>
      <c r="F353" s="69">
        <f t="shared" si="29"/>
        <v>3219</v>
      </c>
      <c r="G353" s="23"/>
      <c r="H353" s="23"/>
      <c r="I353" s="38">
        <f t="shared" si="30"/>
        <v>3219</v>
      </c>
      <c r="J353" s="52">
        <v>89.94</v>
      </c>
      <c r="K353" s="58"/>
      <c r="L353" s="52"/>
      <c r="M353" s="52"/>
      <c r="N353" s="52">
        <f t="shared" si="31"/>
        <v>89.94</v>
      </c>
      <c r="O353" s="47">
        <f t="shared" si="32"/>
        <v>3129.06</v>
      </c>
    </row>
    <row r="354" spans="1:15" s="39" customFormat="1" ht="84.95" customHeight="1" x14ac:dyDescent="0.2">
      <c r="A354" s="200"/>
      <c r="B354" s="246"/>
      <c r="C354" s="21" t="s">
        <v>577</v>
      </c>
      <c r="D354" s="23">
        <v>214.6</v>
      </c>
      <c r="E354" s="37">
        <v>15</v>
      </c>
      <c r="F354" s="69">
        <f t="shared" si="29"/>
        <v>3219</v>
      </c>
      <c r="G354" s="23"/>
      <c r="H354" s="23"/>
      <c r="I354" s="38">
        <f t="shared" si="30"/>
        <v>3219</v>
      </c>
      <c r="J354" s="52">
        <v>89.94</v>
      </c>
      <c r="K354" s="58"/>
      <c r="L354" s="52"/>
      <c r="M354" s="52"/>
      <c r="N354" s="52">
        <f t="shared" si="31"/>
        <v>89.94</v>
      </c>
      <c r="O354" s="47">
        <f t="shared" si="32"/>
        <v>3129.06</v>
      </c>
    </row>
    <row r="355" spans="1:15" s="39" customFormat="1" ht="84.95" customHeight="1" x14ac:dyDescent="0.2">
      <c r="A355" s="200"/>
      <c r="B355" s="246"/>
      <c r="C355" s="21" t="s">
        <v>367</v>
      </c>
      <c r="D355" s="23">
        <v>214.6</v>
      </c>
      <c r="E355" s="37">
        <v>15</v>
      </c>
      <c r="F355" s="69">
        <f t="shared" si="29"/>
        <v>3219</v>
      </c>
      <c r="G355" s="23"/>
      <c r="H355" s="23"/>
      <c r="I355" s="38">
        <f t="shared" si="30"/>
        <v>3219</v>
      </c>
      <c r="J355" s="52">
        <v>89.94</v>
      </c>
      <c r="K355" s="58">
        <v>57.75</v>
      </c>
      <c r="L355" s="52"/>
      <c r="M355" s="52"/>
      <c r="N355" s="52">
        <f t="shared" si="31"/>
        <v>147.69</v>
      </c>
      <c r="O355" s="47">
        <f t="shared" si="32"/>
        <v>3071.31</v>
      </c>
    </row>
    <row r="356" spans="1:15" s="39" customFormat="1" ht="84.95" customHeight="1" x14ac:dyDescent="0.2">
      <c r="A356" s="200"/>
      <c r="B356" s="246"/>
      <c r="C356" s="21" t="s">
        <v>368</v>
      </c>
      <c r="D356" s="23">
        <v>214.6</v>
      </c>
      <c r="E356" s="37">
        <v>15</v>
      </c>
      <c r="F356" s="69">
        <f t="shared" si="29"/>
        <v>3219</v>
      </c>
      <c r="G356" s="38"/>
      <c r="H356" s="38"/>
      <c r="I356" s="38">
        <f t="shared" si="30"/>
        <v>3219</v>
      </c>
      <c r="J356" s="52">
        <v>89.94</v>
      </c>
      <c r="K356" s="58">
        <v>57.75</v>
      </c>
      <c r="L356" s="61"/>
      <c r="M356" s="61"/>
      <c r="N356" s="52">
        <f t="shared" si="31"/>
        <v>147.69</v>
      </c>
      <c r="O356" s="47">
        <f t="shared" si="32"/>
        <v>3071.31</v>
      </c>
    </row>
    <row r="357" spans="1:15" s="39" customFormat="1" ht="84.95" customHeight="1" x14ac:dyDescent="0.2">
      <c r="A357" s="200"/>
      <c r="B357" s="246"/>
      <c r="C357" s="21" t="s">
        <v>369</v>
      </c>
      <c r="D357" s="23">
        <v>214.6</v>
      </c>
      <c r="E357" s="37">
        <v>15</v>
      </c>
      <c r="F357" s="69">
        <f t="shared" si="29"/>
        <v>3219</v>
      </c>
      <c r="G357" s="23"/>
      <c r="H357" s="23"/>
      <c r="I357" s="38">
        <f t="shared" si="30"/>
        <v>3219</v>
      </c>
      <c r="J357" s="52">
        <v>89.94</v>
      </c>
      <c r="K357" s="58"/>
      <c r="L357" s="52"/>
      <c r="M357" s="52"/>
      <c r="N357" s="52">
        <f t="shared" si="31"/>
        <v>89.94</v>
      </c>
      <c r="O357" s="47">
        <f t="shared" si="32"/>
        <v>3129.06</v>
      </c>
    </row>
    <row r="358" spans="1:15" s="39" customFormat="1" ht="84.95" customHeight="1" x14ac:dyDescent="0.2">
      <c r="A358" s="200" t="s">
        <v>566</v>
      </c>
      <c r="B358" s="152" t="s">
        <v>554</v>
      </c>
      <c r="C358" s="21" t="s">
        <v>370</v>
      </c>
      <c r="D358" s="22">
        <v>293.10000000000002</v>
      </c>
      <c r="E358" s="37">
        <v>15</v>
      </c>
      <c r="F358" s="69">
        <f t="shared" si="29"/>
        <v>4396.5</v>
      </c>
      <c r="G358" s="23"/>
      <c r="H358" s="23"/>
      <c r="I358" s="38">
        <f t="shared" si="30"/>
        <v>4396.5</v>
      </c>
      <c r="J358" s="52">
        <v>343.15</v>
      </c>
      <c r="K358" s="58">
        <v>57.75</v>
      </c>
      <c r="L358" s="52"/>
      <c r="M358" s="52">
        <v>769</v>
      </c>
      <c r="N358" s="52">
        <f t="shared" si="31"/>
        <v>1169.9000000000001</v>
      </c>
      <c r="O358" s="47">
        <f t="shared" si="32"/>
        <v>3226.6</v>
      </c>
    </row>
    <row r="359" spans="1:15" s="39" customFormat="1" ht="84.95" customHeight="1" x14ac:dyDescent="0.2">
      <c r="A359" s="200"/>
      <c r="B359" s="246" t="s">
        <v>114</v>
      </c>
      <c r="C359" s="21" t="s">
        <v>53</v>
      </c>
      <c r="D359" s="22">
        <v>207.8</v>
      </c>
      <c r="E359" s="37"/>
      <c r="F359" s="69">
        <f t="shared" si="29"/>
        <v>0</v>
      </c>
      <c r="G359" s="23"/>
      <c r="H359" s="23"/>
      <c r="I359" s="38">
        <f t="shared" si="30"/>
        <v>0</v>
      </c>
      <c r="J359" s="52"/>
      <c r="K359" s="58"/>
      <c r="L359" s="52"/>
      <c r="M359" s="52"/>
      <c r="N359" s="52">
        <f t="shared" si="31"/>
        <v>0</v>
      </c>
      <c r="O359" s="47">
        <f t="shared" si="32"/>
        <v>0</v>
      </c>
    </row>
    <row r="360" spans="1:15" s="39" customFormat="1" ht="84.95" customHeight="1" x14ac:dyDescent="0.2">
      <c r="A360" s="200"/>
      <c r="B360" s="246"/>
      <c r="C360" s="21" t="s">
        <v>53</v>
      </c>
      <c r="D360" s="22">
        <v>207.8</v>
      </c>
      <c r="E360" s="37"/>
      <c r="F360" s="69">
        <f t="shared" si="29"/>
        <v>0</v>
      </c>
      <c r="G360" s="23"/>
      <c r="H360" s="23"/>
      <c r="I360" s="38">
        <f t="shared" si="30"/>
        <v>0</v>
      </c>
      <c r="J360" s="52"/>
      <c r="K360" s="58"/>
      <c r="L360" s="52"/>
      <c r="M360" s="52"/>
      <c r="N360" s="52">
        <f t="shared" si="31"/>
        <v>0</v>
      </c>
      <c r="O360" s="47">
        <f t="shared" si="32"/>
        <v>0</v>
      </c>
    </row>
    <row r="361" spans="1:15" s="39" customFormat="1" ht="84.95" customHeight="1" x14ac:dyDescent="0.2">
      <c r="A361" s="200"/>
      <c r="B361" s="246"/>
      <c r="C361" s="21" t="s">
        <v>53</v>
      </c>
      <c r="D361" s="22">
        <v>207.8</v>
      </c>
      <c r="E361" s="37"/>
      <c r="F361" s="69">
        <f t="shared" si="29"/>
        <v>0</v>
      </c>
      <c r="G361" s="23"/>
      <c r="H361" s="23"/>
      <c r="I361" s="38">
        <f t="shared" si="30"/>
        <v>0</v>
      </c>
      <c r="J361" s="52"/>
      <c r="K361" s="58"/>
      <c r="L361" s="52"/>
      <c r="M361" s="52"/>
      <c r="N361" s="52">
        <f t="shared" si="31"/>
        <v>0</v>
      </c>
      <c r="O361" s="47">
        <f t="shared" si="32"/>
        <v>0</v>
      </c>
    </row>
    <row r="362" spans="1:15" s="39" customFormat="1" ht="84.95" customHeight="1" x14ac:dyDescent="0.2">
      <c r="A362" s="200"/>
      <c r="B362" s="152" t="s">
        <v>555</v>
      </c>
      <c r="C362" s="21" t="s">
        <v>53</v>
      </c>
      <c r="D362" s="22">
        <v>207.8</v>
      </c>
      <c r="E362" s="37"/>
      <c r="F362" s="69">
        <f t="shared" si="29"/>
        <v>0</v>
      </c>
      <c r="G362" s="23"/>
      <c r="H362" s="23"/>
      <c r="I362" s="38">
        <f t="shared" si="30"/>
        <v>0</v>
      </c>
      <c r="J362" s="52"/>
      <c r="K362" s="58"/>
      <c r="L362" s="52"/>
      <c r="M362" s="52"/>
      <c r="N362" s="52">
        <f t="shared" si="31"/>
        <v>0</v>
      </c>
      <c r="O362" s="47">
        <f t="shared" si="32"/>
        <v>0</v>
      </c>
    </row>
    <row r="363" spans="1:15" s="39" customFormat="1" ht="84.95" customHeight="1" x14ac:dyDescent="0.2">
      <c r="A363" s="204" t="s">
        <v>619</v>
      </c>
      <c r="B363" s="204"/>
      <c r="C363" s="204"/>
      <c r="D363" s="204"/>
      <c r="E363" s="204"/>
      <c r="F363" s="154">
        <f>SUM(F315:F362)</f>
        <v>177327</v>
      </c>
      <c r="G363" s="154">
        <f t="shared" ref="G363:O363" si="33">SUM(G315:G362)</f>
        <v>0</v>
      </c>
      <c r="H363" s="154">
        <f t="shared" si="33"/>
        <v>0</v>
      </c>
      <c r="I363" s="154">
        <f t="shared" si="33"/>
        <v>177327</v>
      </c>
      <c r="J363" s="154">
        <f t="shared" si="33"/>
        <v>14359.610000000006</v>
      </c>
      <c r="K363" s="154">
        <f t="shared" si="33"/>
        <v>2068.66</v>
      </c>
      <c r="L363" s="154">
        <f t="shared" si="33"/>
        <v>45.72</v>
      </c>
      <c r="M363" s="154">
        <f t="shared" si="33"/>
        <v>1938</v>
      </c>
      <c r="N363" s="154">
        <f t="shared" si="33"/>
        <v>18411.989999999994</v>
      </c>
      <c r="O363" s="154">
        <f t="shared" si="33"/>
        <v>158915.01</v>
      </c>
    </row>
    <row r="364" spans="1:15" ht="84.95" customHeight="1" x14ac:dyDescent="0.3">
      <c r="B364" s="3"/>
      <c r="C364" s="195"/>
      <c r="D364" s="4"/>
      <c r="E364" s="12"/>
      <c r="F364" s="71"/>
      <c r="G364" s="4"/>
      <c r="H364" s="4"/>
      <c r="I364" s="93"/>
      <c r="J364" s="62"/>
      <c r="K364" s="113"/>
      <c r="L364" s="62"/>
      <c r="M364" s="62"/>
      <c r="N364" s="62"/>
      <c r="O364" s="74"/>
    </row>
    <row r="365" spans="1:15" ht="84.95" customHeight="1" x14ac:dyDescent="0.3">
      <c r="B365" s="3"/>
      <c r="C365" s="195"/>
      <c r="D365" s="4"/>
      <c r="E365" s="12"/>
      <c r="F365" s="71"/>
      <c r="G365" s="4"/>
      <c r="H365" s="4"/>
      <c r="I365" s="93"/>
      <c r="J365" s="62"/>
      <c r="K365" s="113"/>
      <c r="L365" s="62"/>
      <c r="M365" s="62"/>
      <c r="N365" s="62"/>
      <c r="O365" s="74"/>
    </row>
    <row r="366" spans="1:15" ht="84.95" customHeight="1" x14ac:dyDescent="0.3">
      <c r="B366" s="3"/>
      <c r="C366" s="195"/>
      <c r="D366" s="4"/>
      <c r="E366" s="12"/>
      <c r="F366" s="71"/>
      <c r="G366" s="4"/>
      <c r="H366" s="4"/>
      <c r="I366" s="93"/>
      <c r="J366" s="62"/>
      <c r="K366" s="113"/>
      <c r="L366" s="62"/>
      <c r="M366" s="62"/>
      <c r="N366" s="62"/>
      <c r="O366" s="74"/>
    </row>
    <row r="367" spans="1:15" ht="84.95" customHeight="1" x14ac:dyDescent="0.3">
      <c r="B367" s="3"/>
      <c r="C367" s="195"/>
      <c r="D367" s="4"/>
      <c r="E367" s="12"/>
      <c r="F367" s="71"/>
      <c r="G367" s="4"/>
      <c r="H367" s="4"/>
      <c r="I367" s="93"/>
      <c r="J367" s="62"/>
      <c r="K367" s="113"/>
      <c r="L367" s="62"/>
      <c r="M367" s="62"/>
      <c r="N367" s="62"/>
      <c r="O367" s="74"/>
    </row>
    <row r="368" spans="1:15" ht="84.95" customHeight="1" x14ac:dyDescent="0.3">
      <c r="B368" s="3"/>
      <c r="D368" s="4"/>
      <c r="E368" s="12"/>
      <c r="F368" s="71"/>
      <c r="G368" s="4"/>
      <c r="H368" s="4"/>
      <c r="I368" s="93"/>
      <c r="J368" s="62"/>
      <c r="K368" s="113"/>
      <c r="L368" s="62"/>
      <c r="M368" s="62"/>
      <c r="N368" s="62"/>
      <c r="O368" s="74"/>
    </row>
    <row r="369" spans="1:15" ht="84.95" customHeight="1" x14ac:dyDescent="0.3">
      <c r="B369" s="3"/>
      <c r="D369" s="4"/>
      <c r="E369" s="12"/>
      <c r="F369" s="71"/>
      <c r="G369" s="4"/>
      <c r="H369" s="4"/>
      <c r="I369" s="93"/>
      <c r="J369" s="62"/>
      <c r="K369" s="113"/>
      <c r="L369" s="62"/>
      <c r="M369" s="62"/>
      <c r="N369" s="62"/>
      <c r="O369" s="74"/>
    </row>
    <row r="370" spans="1:15" ht="84.95" customHeight="1" x14ac:dyDescent="0.25"/>
    <row r="371" spans="1:15" ht="84.95" customHeight="1" x14ac:dyDescent="0.25">
      <c r="F371" s="73"/>
    </row>
    <row r="372" spans="1:15" ht="84.95" customHeight="1" x14ac:dyDescent="0.25"/>
    <row r="373" spans="1:15" ht="84.95" customHeight="1" x14ac:dyDescent="0.25"/>
    <row r="374" spans="1:15" ht="84.95" customHeight="1" x14ac:dyDescent="0.25"/>
    <row r="375" spans="1:15" ht="84.95" customHeight="1" x14ac:dyDescent="0.25"/>
    <row r="376" spans="1:15" ht="84.95" customHeight="1" x14ac:dyDescent="0.25">
      <c r="A376"/>
      <c r="D376"/>
      <c r="E376"/>
      <c r="F376"/>
      <c r="G376"/>
      <c r="H376"/>
      <c r="I376"/>
      <c r="J376"/>
      <c r="K376" s="107"/>
      <c r="L376"/>
      <c r="M376"/>
      <c r="N376"/>
      <c r="O376"/>
    </row>
    <row r="377" spans="1:15" ht="84.95" customHeight="1" x14ac:dyDescent="0.25">
      <c r="A377"/>
      <c r="D377"/>
      <c r="E377"/>
      <c r="F377"/>
      <c r="G377"/>
      <c r="H377"/>
      <c r="I377"/>
      <c r="J377"/>
      <c r="K377" s="107"/>
      <c r="L377"/>
      <c r="M377"/>
      <c r="N377"/>
      <c r="O377"/>
    </row>
    <row r="378" spans="1:15" ht="84.95" customHeight="1" x14ac:dyDescent="0.25">
      <c r="A378"/>
      <c r="D378"/>
      <c r="E378"/>
      <c r="F378"/>
      <c r="G378"/>
      <c r="H378"/>
      <c r="I378"/>
      <c r="J378"/>
      <c r="K378" s="107"/>
      <c r="L378"/>
      <c r="M378"/>
      <c r="N378"/>
      <c r="O378"/>
    </row>
    <row r="379" spans="1:15" ht="84.95" customHeight="1" x14ac:dyDescent="0.25">
      <c r="A379"/>
      <c r="D379"/>
      <c r="E379"/>
      <c r="F379"/>
      <c r="G379"/>
      <c r="H379"/>
      <c r="I379"/>
      <c r="J379"/>
      <c r="K379" s="107"/>
      <c r="L379"/>
      <c r="M379"/>
      <c r="N379"/>
      <c r="O379"/>
    </row>
    <row r="380" spans="1:15" ht="70.7" customHeight="1" x14ac:dyDescent="0.25">
      <c r="A380"/>
      <c r="D380"/>
      <c r="E380"/>
      <c r="F380"/>
      <c r="G380"/>
      <c r="H380"/>
      <c r="I380"/>
      <c r="J380"/>
      <c r="K380" s="107"/>
      <c r="L380"/>
      <c r="M380"/>
      <c r="N380"/>
      <c r="O380"/>
    </row>
    <row r="381" spans="1:15" ht="70.7" customHeight="1" x14ac:dyDescent="0.25">
      <c r="A381"/>
      <c r="D381"/>
      <c r="E381"/>
      <c r="F381"/>
      <c r="G381"/>
      <c r="H381"/>
      <c r="I381"/>
      <c r="J381"/>
      <c r="K381" s="107"/>
      <c r="L381"/>
      <c r="M381"/>
      <c r="N381"/>
      <c r="O381"/>
    </row>
    <row r="382" spans="1:15" ht="70.7" customHeight="1" x14ac:dyDescent="0.25">
      <c r="A382"/>
      <c r="D382"/>
      <c r="E382"/>
      <c r="F382"/>
      <c r="G382"/>
      <c r="H382"/>
      <c r="I382"/>
      <c r="J382"/>
      <c r="K382" s="107"/>
      <c r="L382"/>
      <c r="M382"/>
      <c r="N382"/>
      <c r="O382"/>
    </row>
    <row r="383" spans="1:15" ht="70.7" customHeight="1" x14ac:dyDescent="0.25">
      <c r="A383"/>
      <c r="D383"/>
      <c r="E383"/>
      <c r="F383"/>
      <c r="G383"/>
      <c r="H383"/>
      <c r="I383"/>
      <c r="J383"/>
      <c r="K383" s="107"/>
      <c r="L383"/>
      <c r="M383"/>
      <c r="N383"/>
      <c r="O383"/>
    </row>
    <row r="384" spans="1:15" ht="70.7" customHeight="1" x14ac:dyDescent="0.25">
      <c r="A384"/>
      <c r="D384"/>
      <c r="E384"/>
      <c r="F384"/>
      <c r="G384"/>
      <c r="H384"/>
      <c r="I384"/>
      <c r="J384"/>
      <c r="K384" s="107"/>
      <c r="L384"/>
      <c r="M384"/>
      <c r="N384"/>
      <c r="O384"/>
    </row>
    <row r="385" spans="1:15" ht="70.7" customHeight="1" x14ac:dyDescent="0.25">
      <c r="A385"/>
      <c r="D385"/>
      <c r="E385"/>
      <c r="F385"/>
      <c r="G385"/>
      <c r="H385"/>
      <c r="I385"/>
      <c r="J385"/>
      <c r="K385" s="107"/>
      <c r="L385"/>
      <c r="M385"/>
      <c r="N385"/>
      <c r="O385"/>
    </row>
  </sheetData>
  <mergeCells count="87">
    <mergeCell ref="B329:B343"/>
    <mergeCell ref="B346:B348"/>
    <mergeCell ref="B349:B350"/>
    <mergeCell ref="B351:B357"/>
    <mergeCell ref="A358:A362"/>
    <mergeCell ref="B359:B361"/>
    <mergeCell ref="A20:A21"/>
    <mergeCell ref="B212:B213"/>
    <mergeCell ref="B152:B155"/>
    <mergeCell ref="B201:B203"/>
    <mergeCell ref="B197:B199"/>
    <mergeCell ref="B145:B146"/>
    <mergeCell ref="B58:B59"/>
    <mergeCell ref="B73:B75"/>
    <mergeCell ref="B89:B93"/>
    <mergeCell ref="B205:B207"/>
    <mergeCell ref="B174:B175"/>
    <mergeCell ref="B77:B78"/>
    <mergeCell ref="A118:A119"/>
    <mergeCell ref="B94:B95"/>
    <mergeCell ref="B97:B99"/>
    <mergeCell ref="B101:B102"/>
    <mergeCell ref="B317:B319"/>
    <mergeCell ref="A283:A294"/>
    <mergeCell ref="A22:A34"/>
    <mergeCell ref="B32:B33"/>
    <mergeCell ref="B36:B37"/>
    <mergeCell ref="B105:B107"/>
    <mergeCell ref="B110:B111"/>
    <mergeCell ref="B83:B87"/>
    <mergeCell ref="A35:A40"/>
    <mergeCell ref="D313:I313"/>
    <mergeCell ref="A281:C281"/>
    <mergeCell ref="J281:N281"/>
    <mergeCell ref="B242:B244"/>
    <mergeCell ref="B238:B239"/>
    <mergeCell ref="A15:E15"/>
    <mergeCell ref="A363:E363"/>
    <mergeCell ref="J18:N18"/>
    <mergeCell ref="A1:O1"/>
    <mergeCell ref="A17:O17"/>
    <mergeCell ref="D2:I2"/>
    <mergeCell ref="J2:N2"/>
    <mergeCell ref="A18:C18"/>
    <mergeCell ref="D18:I18"/>
    <mergeCell ref="A4:A13"/>
    <mergeCell ref="B320:B328"/>
    <mergeCell ref="A312:O312"/>
    <mergeCell ref="A302:E303"/>
    <mergeCell ref="J313:N313"/>
    <mergeCell ref="A205:A222"/>
    <mergeCell ref="A223:A239"/>
    <mergeCell ref="B234:B235"/>
    <mergeCell ref="B217:B222"/>
    <mergeCell ref="A188:A204"/>
    <mergeCell ref="B265:B266"/>
    <mergeCell ref="B228:B229"/>
    <mergeCell ref="D281:I281"/>
    <mergeCell ref="A295:A298"/>
    <mergeCell ref="A240:A246"/>
    <mergeCell ref="A247:A256"/>
    <mergeCell ref="A257:A260"/>
    <mergeCell ref="A261:A273"/>
    <mergeCell ref="A274:A275"/>
    <mergeCell ref="A276:E276"/>
    <mergeCell ref="B274:B275"/>
    <mergeCell ref="A120:A136"/>
    <mergeCell ref="A137:A138"/>
    <mergeCell ref="A139:A153"/>
    <mergeCell ref="A154:A170"/>
    <mergeCell ref="A171:A187"/>
    <mergeCell ref="A315:A328"/>
    <mergeCell ref="A329:A345"/>
    <mergeCell ref="A346:A357"/>
    <mergeCell ref="A44:A51"/>
    <mergeCell ref="A52:A68"/>
    <mergeCell ref="A70:A85"/>
    <mergeCell ref="A86:A102"/>
    <mergeCell ref="A103:A117"/>
    <mergeCell ref="A299:E299"/>
    <mergeCell ref="B267:B268"/>
    <mergeCell ref="A280:O280"/>
    <mergeCell ref="B169:B170"/>
    <mergeCell ref="B130:B131"/>
    <mergeCell ref="B147:B148"/>
    <mergeCell ref="B158:B159"/>
    <mergeCell ref="B165:B167"/>
  </mergeCells>
  <phoneticPr fontId="3" type="noConversion"/>
  <conditionalFormatting sqref="B120 B263:B265 B143 B140:B141 B171:B172 B169 B115:B118 B71:B72 B96 B62:B65 B67 B108:B109 B161:B162 B183:B189 B215:B216 B269:B270 B267">
    <cfRule type="cellIs" dxfId="58" priority="112" operator="lessThanOrEqual">
      <formula>0</formula>
    </cfRule>
  </conditionalFormatting>
  <conditionalFormatting sqref="B47">
    <cfRule type="cellIs" dxfId="57" priority="107" operator="lessThanOrEqual">
      <formula>0</formula>
    </cfRule>
  </conditionalFormatting>
  <conditionalFormatting sqref="B121">
    <cfRule type="cellIs" dxfId="56" priority="58" operator="lessThanOrEqual">
      <formula>0</formula>
    </cfRule>
  </conditionalFormatting>
  <conditionalFormatting sqref="B36">
    <cfRule type="cellIs" dxfId="55" priority="113" operator="lessThanOrEqual">
      <formula>0</formula>
    </cfRule>
  </conditionalFormatting>
  <conditionalFormatting sqref="B44">
    <cfRule type="cellIs" dxfId="54" priority="111" operator="lessThanOrEqual">
      <formula>0</formula>
    </cfRule>
  </conditionalFormatting>
  <conditionalFormatting sqref="B45">
    <cfRule type="cellIs" dxfId="53" priority="110" operator="lessThanOrEqual">
      <formula>0</formula>
    </cfRule>
  </conditionalFormatting>
  <conditionalFormatting sqref="B46">
    <cfRule type="cellIs" dxfId="52" priority="108" operator="lessThanOrEqual">
      <formula>0</formula>
    </cfRule>
  </conditionalFormatting>
  <conditionalFormatting sqref="B48">
    <cfRule type="cellIs" dxfId="51" priority="106" operator="lessThanOrEqual">
      <formula>0</formula>
    </cfRule>
  </conditionalFormatting>
  <conditionalFormatting sqref="B49">
    <cfRule type="cellIs" dxfId="50" priority="105" operator="lessThanOrEqual">
      <formula>0</formula>
    </cfRule>
  </conditionalFormatting>
  <conditionalFormatting sqref="B50:B52">
    <cfRule type="cellIs" dxfId="49" priority="104" operator="lessThanOrEqual">
      <formula>0</formula>
    </cfRule>
  </conditionalFormatting>
  <conditionalFormatting sqref="B53:B54">
    <cfRule type="cellIs" dxfId="48" priority="103" operator="lessThanOrEqual">
      <formula>0</formula>
    </cfRule>
  </conditionalFormatting>
  <conditionalFormatting sqref="B55">
    <cfRule type="cellIs" dxfId="47" priority="102" operator="lessThanOrEqual">
      <formula>0</formula>
    </cfRule>
  </conditionalFormatting>
  <conditionalFormatting sqref="B56:B57">
    <cfRule type="cellIs" dxfId="46" priority="101" operator="lessThanOrEqual">
      <formula>0</formula>
    </cfRule>
  </conditionalFormatting>
  <conditionalFormatting sqref="B58">
    <cfRule type="cellIs" dxfId="45" priority="100" operator="lessThanOrEqual">
      <formula>0</formula>
    </cfRule>
  </conditionalFormatting>
  <conditionalFormatting sqref="B60:B61">
    <cfRule type="cellIs" dxfId="44" priority="98" operator="lessThanOrEqual">
      <formula>0</formula>
    </cfRule>
  </conditionalFormatting>
  <conditionalFormatting sqref="B66:B67">
    <cfRule type="cellIs" dxfId="43" priority="96" operator="lessThanOrEqual">
      <formula>0</formula>
    </cfRule>
  </conditionalFormatting>
  <conditionalFormatting sqref="B73">
    <cfRule type="cellIs" dxfId="42" priority="93" operator="lessThanOrEqual">
      <formula>0</formula>
    </cfRule>
  </conditionalFormatting>
  <conditionalFormatting sqref="B76:B77">
    <cfRule type="cellIs" dxfId="41" priority="91" operator="lessThanOrEqual">
      <formula>0</formula>
    </cfRule>
  </conditionalFormatting>
  <conditionalFormatting sqref="B79">
    <cfRule type="cellIs" dxfId="40" priority="89" operator="lessThanOrEqual">
      <formula>0</formula>
    </cfRule>
  </conditionalFormatting>
  <conditionalFormatting sqref="B80">
    <cfRule type="cellIs" dxfId="39" priority="88" operator="lessThanOrEqual">
      <formula>0</formula>
    </cfRule>
  </conditionalFormatting>
  <conditionalFormatting sqref="B81">
    <cfRule type="cellIs" dxfId="38" priority="87" operator="lessThanOrEqual">
      <formula>0</formula>
    </cfRule>
  </conditionalFormatting>
  <conditionalFormatting sqref="B82">
    <cfRule type="cellIs" dxfId="37" priority="86" operator="lessThanOrEqual">
      <formula>0</formula>
    </cfRule>
  </conditionalFormatting>
  <conditionalFormatting sqref="B83">
    <cfRule type="cellIs" dxfId="36" priority="85" operator="lessThanOrEqual">
      <formula>0</formula>
    </cfRule>
  </conditionalFormatting>
  <conditionalFormatting sqref="B88">
    <cfRule type="cellIs" dxfId="35" priority="80" operator="lessThanOrEqual">
      <formula>0</formula>
    </cfRule>
  </conditionalFormatting>
  <conditionalFormatting sqref="B89">
    <cfRule type="cellIs" dxfId="34" priority="79" operator="lessThanOrEqual">
      <formula>0</formula>
    </cfRule>
  </conditionalFormatting>
  <conditionalFormatting sqref="B94">
    <cfRule type="cellIs" dxfId="33" priority="76" operator="lessThanOrEqual">
      <formula>0</formula>
    </cfRule>
  </conditionalFormatting>
  <conditionalFormatting sqref="B97">
    <cfRule type="cellIs" dxfId="32" priority="74" operator="lessThanOrEqual">
      <formula>0</formula>
    </cfRule>
  </conditionalFormatting>
  <conditionalFormatting sqref="B100">
    <cfRule type="cellIs" dxfId="31" priority="71" operator="lessThanOrEqual">
      <formula>0</formula>
    </cfRule>
  </conditionalFormatting>
  <conditionalFormatting sqref="B101">
    <cfRule type="cellIs" dxfId="30" priority="69" operator="lessThanOrEqual">
      <formula>0</formula>
    </cfRule>
  </conditionalFormatting>
  <conditionalFormatting sqref="B103:B105">
    <cfRule type="cellIs" dxfId="29" priority="66" operator="lessThanOrEqual">
      <formula>0</formula>
    </cfRule>
  </conditionalFormatting>
  <conditionalFormatting sqref="B110">
    <cfRule type="cellIs" dxfId="28" priority="62" operator="lessThanOrEqual">
      <formula>0</formula>
    </cfRule>
  </conditionalFormatting>
  <conditionalFormatting sqref="B112:B114">
    <cfRule type="cellIs" dxfId="27" priority="60" operator="lessThanOrEqual">
      <formula>0</formula>
    </cfRule>
  </conditionalFormatting>
  <conditionalFormatting sqref="B119">
    <cfRule type="cellIs" dxfId="26" priority="59" operator="lessThanOrEqual">
      <formula>0</formula>
    </cfRule>
  </conditionalFormatting>
  <conditionalFormatting sqref="B122">
    <cfRule type="cellIs" dxfId="25" priority="57" operator="lessThanOrEqual">
      <formula>0</formula>
    </cfRule>
  </conditionalFormatting>
  <conditionalFormatting sqref="B123">
    <cfRule type="cellIs" dxfId="24" priority="56" operator="lessThanOrEqual">
      <formula>0</formula>
    </cfRule>
  </conditionalFormatting>
  <conditionalFormatting sqref="B124:B130 B132:B138">
    <cfRule type="cellIs" dxfId="23" priority="55" operator="lessThanOrEqual">
      <formula>0</formula>
    </cfRule>
  </conditionalFormatting>
  <conditionalFormatting sqref="B144">
    <cfRule type="cellIs" dxfId="22" priority="53" operator="lessThanOrEqual">
      <formula>0</formula>
    </cfRule>
  </conditionalFormatting>
  <conditionalFormatting sqref="B149:B151">
    <cfRule type="cellIs" dxfId="21" priority="48" operator="lessThanOrEqual">
      <formula>0</formula>
    </cfRule>
  </conditionalFormatting>
  <conditionalFormatting sqref="B163:B165">
    <cfRule type="cellIs" dxfId="20" priority="46" operator="lessThanOrEqual">
      <formula>0</formula>
    </cfRule>
  </conditionalFormatting>
  <conditionalFormatting sqref="B168">
    <cfRule type="cellIs" dxfId="19" priority="44" operator="lessThanOrEqual">
      <formula>0</formula>
    </cfRule>
  </conditionalFormatting>
  <conditionalFormatting sqref="B173">
    <cfRule type="cellIs" dxfId="18" priority="43" operator="lessThanOrEqual">
      <formula>0</formula>
    </cfRule>
  </conditionalFormatting>
  <conditionalFormatting sqref="B177">
    <cfRule type="cellIs" dxfId="17" priority="41" operator="lessThanOrEqual">
      <formula>0</formula>
    </cfRule>
  </conditionalFormatting>
  <conditionalFormatting sqref="B178">
    <cfRule type="cellIs" dxfId="16" priority="38" operator="lessThanOrEqual">
      <formula>0</formula>
    </cfRule>
  </conditionalFormatting>
  <conditionalFormatting sqref="B190:B191">
    <cfRule type="cellIs" dxfId="15" priority="37" operator="lessThanOrEqual">
      <formula>0</formula>
    </cfRule>
  </conditionalFormatting>
  <conditionalFormatting sqref="B192:B194">
    <cfRule type="cellIs" dxfId="14" priority="36" operator="lessThanOrEqual">
      <formula>0</formula>
    </cfRule>
  </conditionalFormatting>
  <conditionalFormatting sqref="B195">
    <cfRule type="cellIs" dxfId="13" priority="35" operator="lessThanOrEqual">
      <formula>0</formula>
    </cfRule>
  </conditionalFormatting>
  <conditionalFormatting sqref="B210">
    <cfRule type="cellIs" dxfId="12" priority="31" operator="lessThanOrEqual">
      <formula>0</formula>
    </cfRule>
  </conditionalFormatting>
  <conditionalFormatting sqref="B211">
    <cfRule type="cellIs" dxfId="11" priority="30" operator="lessThanOrEqual">
      <formula>0</formula>
    </cfRule>
  </conditionalFormatting>
  <conditionalFormatting sqref="B214">
    <cfRule type="cellIs" dxfId="10" priority="29" operator="lessThanOrEqual">
      <formula>0</formula>
    </cfRule>
  </conditionalFormatting>
  <conditionalFormatting sqref="B217">
    <cfRule type="cellIs" dxfId="9" priority="27" operator="lessThanOrEqual">
      <formula>0</formula>
    </cfRule>
  </conditionalFormatting>
  <conditionalFormatting sqref="B224:B225">
    <cfRule type="cellIs" dxfId="8" priority="20" operator="lessThanOrEqual">
      <formula>0</formula>
    </cfRule>
  </conditionalFormatting>
  <conditionalFormatting sqref="B226:B228">
    <cfRule type="cellIs" dxfId="7" priority="19" operator="lessThanOrEqual">
      <formula>0</formula>
    </cfRule>
  </conditionalFormatting>
  <conditionalFormatting sqref="B230">
    <cfRule type="cellIs" dxfId="6" priority="17" operator="lessThanOrEqual">
      <formula>0</formula>
    </cfRule>
  </conditionalFormatting>
  <conditionalFormatting sqref="B232:B234">
    <cfRule type="cellIs" dxfId="5" priority="16" operator="lessThanOrEqual">
      <formula>0</formula>
    </cfRule>
  </conditionalFormatting>
  <conditionalFormatting sqref="B248:B256">
    <cfRule type="cellIs" dxfId="4" priority="14" operator="lessThanOrEqual">
      <formula>0</formula>
    </cfRule>
  </conditionalFormatting>
  <conditionalFormatting sqref="B257:B260">
    <cfRule type="cellIs" dxfId="3" priority="13" operator="lessThanOrEqual">
      <formula>0</formula>
    </cfRule>
  </conditionalFormatting>
  <conditionalFormatting sqref="B271:B274">
    <cfRule type="cellIs" dxfId="2" priority="9" operator="lessThanOrEqual">
      <formula>0</formula>
    </cfRule>
  </conditionalFormatting>
  <conditionalFormatting sqref="B182">
    <cfRule type="cellIs" dxfId="1" priority="2" operator="lessThanOrEqual">
      <formula>0</formula>
    </cfRule>
  </conditionalFormatting>
  <conditionalFormatting sqref="B174">
    <cfRule type="cellIs" dxfId="0" priority="1" operator="lessThanOrEqual">
      <formula>0</formula>
    </cfRule>
  </conditionalFormatting>
  <pageMargins left="0.25" right="0.25" top="0.75" bottom="0.75" header="0.3" footer="0.3"/>
  <pageSetup scale="50" fitToWidth="0" fitToHeight="0" orientation="landscape" r:id="rId1"/>
  <headerFooter>
    <oddHeader>&amp;C&amp;"Arial,Negrita"&amp;14MUNICIPIO DE TECALITLAN JALISCO
PORTAL VICTORIA NO.9      RFC:MTE871101HLA     TEL:371-41-8-01-69
NOMINA QUINCENAL GENERAL DEL 01 AL 15 DE MARZO DEL 2021</oddHeader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5"/>
  <sheetViews>
    <sheetView view="pageLayout" zoomScale="25" zoomScaleNormal="60" zoomScaleSheetLayoutView="50" zoomScalePageLayoutView="25" workbookViewId="0">
      <selection sqref="A1:XFD65"/>
    </sheetView>
  </sheetViews>
  <sheetFormatPr baseColWidth="10" defaultRowHeight="23.25" x14ac:dyDescent="0.35"/>
  <cols>
    <col min="1" max="1" width="28.125" style="5" customWidth="1"/>
    <col min="2" max="2" width="34.875" style="6" customWidth="1"/>
    <col min="3" max="3" width="45.875" style="274" customWidth="1"/>
    <col min="4" max="4" width="18.375" style="86" customWidth="1"/>
    <col min="5" max="5" width="18" style="8" customWidth="1"/>
    <col min="6" max="6" width="24.375" style="16" bestFit="1" customWidth="1"/>
    <col min="7" max="7" width="16.375" style="85" customWidth="1"/>
    <col min="8" max="8" width="20.875" style="85" hidden="1" customWidth="1"/>
    <col min="9" max="9" width="28.125" style="87" customWidth="1"/>
    <col min="10" max="10" width="28.125" style="85" customWidth="1"/>
    <col min="11" max="11" width="21.75" style="13" customWidth="1"/>
    <col min="12" max="12" width="16.5" style="13" customWidth="1"/>
    <col min="13" max="13" width="20.125" style="13" hidden="1" customWidth="1"/>
    <col min="14" max="14" width="28.125" style="87" customWidth="1"/>
    <col min="15" max="15" width="31.375" style="87" bestFit="1" customWidth="1"/>
    <col min="16" max="16384" width="11" style="5"/>
  </cols>
  <sheetData>
    <row r="1" spans="1:16" ht="58.5" customHeight="1" thickBot="1" x14ac:dyDescent="0.4">
      <c r="A1" s="250" t="s">
        <v>54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7"/>
    </row>
    <row r="2" spans="1:16" ht="58.5" customHeight="1" thickBot="1" x14ac:dyDescent="0.4">
      <c r="A2" s="256"/>
      <c r="B2" s="257"/>
      <c r="C2" s="258"/>
      <c r="D2" s="252" t="s">
        <v>41</v>
      </c>
      <c r="E2" s="253"/>
      <c r="F2" s="253"/>
      <c r="G2" s="253"/>
      <c r="H2" s="254"/>
      <c r="I2" s="255"/>
      <c r="J2" s="252" t="s">
        <v>46</v>
      </c>
      <c r="K2" s="253"/>
      <c r="L2" s="253"/>
      <c r="M2" s="254"/>
      <c r="N2" s="255"/>
      <c r="O2" s="199"/>
      <c r="P2" s="7"/>
    </row>
    <row r="3" spans="1:16" ht="58.5" customHeight="1" x14ac:dyDescent="0.35">
      <c r="A3" s="156" t="s">
        <v>567</v>
      </c>
      <c r="B3" s="157" t="s">
        <v>1</v>
      </c>
      <c r="C3" s="273" t="s">
        <v>2</v>
      </c>
      <c r="D3" s="158" t="s">
        <v>3</v>
      </c>
      <c r="E3" s="159" t="s">
        <v>50</v>
      </c>
      <c r="F3" s="160" t="s">
        <v>44</v>
      </c>
      <c r="G3" s="161" t="s">
        <v>45</v>
      </c>
      <c r="H3" s="161" t="s">
        <v>411</v>
      </c>
      <c r="I3" s="162" t="s">
        <v>47</v>
      </c>
      <c r="J3" s="161" t="s">
        <v>42</v>
      </c>
      <c r="K3" s="163" t="s">
        <v>43</v>
      </c>
      <c r="L3" s="163" t="s">
        <v>51</v>
      </c>
      <c r="M3" s="163" t="s">
        <v>395</v>
      </c>
      <c r="N3" s="162" t="s">
        <v>48</v>
      </c>
      <c r="O3" s="164" t="s">
        <v>49</v>
      </c>
      <c r="P3" s="7"/>
    </row>
    <row r="4" spans="1:16" ht="58.5" customHeight="1" x14ac:dyDescent="0.35">
      <c r="A4" s="259" t="s">
        <v>578</v>
      </c>
      <c r="B4" s="165" t="s">
        <v>579</v>
      </c>
      <c r="C4" s="165" t="s">
        <v>375</v>
      </c>
      <c r="D4" s="166">
        <v>190.89</v>
      </c>
      <c r="E4" s="167">
        <v>15</v>
      </c>
      <c r="F4" s="168">
        <f t="shared" ref="F4:F64" si="0">+D4*E4</f>
        <v>2863.35</v>
      </c>
      <c r="G4" s="169"/>
      <c r="H4" s="169"/>
      <c r="I4" s="166">
        <f t="shared" ref="I4:I64" si="1">SUM(F4:H4)</f>
        <v>2863.35</v>
      </c>
      <c r="J4" s="169">
        <v>30.97</v>
      </c>
      <c r="K4" s="169"/>
      <c r="L4" s="169"/>
      <c r="M4" s="169"/>
      <c r="N4" s="166">
        <f t="shared" ref="N4:N64" si="2">SUM(J4:M4)</f>
        <v>30.97</v>
      </c>
      <c r="O4" s="166">
        <f t="shared" ref="O4:O64" si="3">+I4-N4</f>
        <v>2832.38</v>
      </c>
    </row>
    <row r="5" spans="1:16" ht="58.5" customHeight="1" x14ac:dyDescent="0.35">
      <c r="A5" s="260"/>
      <c r="B5" s="165" t="s">
        <v>580</v>
      </c>
      <c r="C5" s="165" t="s">
        <v>377</v>
      </c>
      <c r="D5" s="171">
        <v>239.5</v>
      </c>
      <c r="E5" s="167">
        <v>15</v>
      </c>
      <c r="F5" s="168">
        <f t="shared" si="0"/>
        <v>3592.5</v>
      </c>
      <c r="G5" s="169"/>
      <c r="H5" s="169"/>
      <c r="I5" s="166">
        <f t="shared" si="1"/>
        <v>3592.5</v>
      </c>
      <c r="J5" s="169">
        <v>255.68</v>
      </c>
      <c r="K5" s="169"/>
      <c r="L5" s="169"/>
      <c r="M5" s="169"/>
      <c r="N5" s="166">
        <f t="shared" si="2"/>
        <v>255.68</v>
      </c>
      <c r="O5" s="166">
        <f t="shared" si="3"/>
        <v>3336.82</v>
      </c>
    </row>
    <row r="6" spans="1:16" ht="58.5" customHeight="1" x14ac:dyDescent="0.35">
      <c r="A6" s="260"/>
      <c r="B6" s="165" t="s">
        <v>581</v>
      </c>
      <c r="C6" s="172" t="s">
        <v>378</v>
      </c>
      <c r="D6" s="171">
        <v>178.85</v>
      </c>
      <c r="E6" s="167">
        <v>15</v>
      </c>
      <c r="F6" s="168">
        <f t="shared" si="0"/>
        <v>2682.75</v>
      </c>
      <c r="G6" s="169"/>
      <c r="H6" s="169"/>
      <c r="I6" s="166">
        <f t="shared" si="1"/>
        <v>2682.75</v>
      </c>
      <c r="J6" s="169">
        <v>12.07</v>
      </c>
      <c r="K6" s="169"/>
      <c r="L6" s="169"/>
      <c r="M6" s="169"/>
      <c r="N6" s="166">
        <f t="shared" si="2"/>
        <v>12.07</v>
      </c>
      <c r="O6" s="166">
        <f t="shared" si="3"/>
        <v>2670.68</v>
      </c>
    </row>
    <row r="7" spans="1:16" ht="58.5" customHeight="1" x14ac:dyDescent="0.35">
      <c r="A7" s="260"/>
      <c r="B7" s="165" t="s">
        <v>565</v>
      </c>
      <c r="C7" s="172" t="s">
        <v>564</v>
      </c>
      <c r="D7" s="171">
        <v>238.65</v>
      </c>
      <c r="E7" s="167">
        <v>15</v>
      </c>
      <c r="F7" s="168">
        <f t="shared" si="0"/>
        <v>3579.75</v>
      </c>
      <c r="G7" s="169"/>
      <c r="H7" s="169"/>
      <c r="I7" s="166">
        <f t="shared" si="1"/>
        <v>3579.75</v>
      </c>
      <c r="J7" s="169">
        <v>146.91999999999999</v>
      </c>
      <c r="K7" s="169"/>
      <c r="L7" s="169"/>
      <c r="M7" s="169"/>
      <c r="N7" s="166">
        <f t="shared" si="2"/>
        <v>146.91999999999999</v>
      </c>
      <c r="O7" s="166">
        <f t="shared" si="3"/>
        <v>3432.83</v>
      </c>
    </row>
    <row r="8" spans="1:16" ht="58.5" customHeight="1" x14ac:dyDescent="0.35">
      <c r="A8" s="260"/>
      <c r="B8" s="165" t="s">
        <v>410</v>
      </c>
      <c r="C8" s="165" t="s">
        <v>382</v>
      </c>
      <c r="D8" s="171">
        <v>196.56</v>
      </c>
      <c r="E8" s="167">
        <v>15</v>
      </c>
      <c r="F8" s="168">
        <f t="shared" si="0"/>
        <v>2948.4</v>
      </c>
      <c r="G8" s="169"/>
      <c r="H8" s="169"/>
      <c r="I8" s="166">
        <f t="shared" si="1"/>
        <v>2948.4</v>
      </c>
      <c r="J8" s="169">
        <v>40.22</v>
      </c>
      <c r="K8" s="169"/>
      <c r="L8" s="169"/>
      <c r="M8" s="169"/>
      <c r="N8" s="166">
        <f t="shared" si="2"/>
        <v>40.22</v>
      </c>
      <c r="O8" s="166">
        <f t="shared" si="3"/>
        <v>2908.1800000000003</v>
      </c>
    </row>
    <row r="9" spans="1:16" ht="58.5" customHeight="1" x14ac:dyDescent="0.35">
      <c r="A9" s="260"/>
      <c r="B9" s="165" t="s">
        <v>562</v>
      </c>
      <c r="C9" s="172" t="s">
        <v>558</v>
      </c>
      <c r="D9" s="171">
        <v>135</v>
      </c>
      <c r="E9" s="167">
        <v>9</v>
      </c>
      <c r="F9" s="168">
        <f t="shared" si="0"/>
        <v>1215</v>
      </c>
      <c r="G9" s="169"/>
      <c r="H9" s="169"/>
      <c r="I9" s="166">
        <f t="shared" si="1"/>
        <v>1215</v>
      </c>
      <c r="J9" s="169">
        <v>63.51</v>
      </c>
      <c r="K9" s="169"/>
      <c r="L9" s="169"/>
      <c r="M9" s="169"/>
      <c r="N9" s="166">
        <f t="shared" si="2"/>
        <v>63.51</v>
      </c>
      <c r="O9" s="166">
        <f t="shared" si="3"/>
        <v>1151.49</v>
      </c>
    </row>
    <row r="10" spans="1:16" ht="58.5" customHeight="1" x14ac:dyDescent="0.35">
      <c r="A10" s="260"/>
      <c r="B10" s="165" t="s">
        <v>56</v>
      </c>
      <c r="C10" s="165" t="s">
        <v>383</v>
      </c>
      <c r="D10" s="171">
        <v>213.34</v>
      </c>
      <c r="E10" s="167">
        <v>15</v>
      </c>
      <c r="F10" s="168">
        <f t="shared" si="0"/>
        <v>3200.1</v>
      </c>
      <c r="G10" s="169"/>
      <c r="H10" s="169"/>
      <c r="I10" s="166">
        <f t="shared" si="1"/>
        <v>3200.1</v>
      </c>
      <c r="J10" s="169">
        <v>87.88</v>
      </c>
      <c r="K10" s="169"/>
      <c r="L10" s="169"/>
      <c r="M10" s="169"/>
      <c r="N10" s="166">
        <f t="shared" si="2"/>
        <v>87.88</v>
      </c>
      <c r="O10" s="166">
        <f t="shared" si="3"/>
        <v>3112.22</v>
      </c>
    </row>
    <row r="11" spans="1:16" ht="58.5" customHeight="1" x14ac:dyDescent="0.35">
      <c r="A11" s="260"/>
      <c r="B11" s="165" t="s">
        <v>582</v>
      </c>
      <c r="C11" s="172" t="s">
        <v>386</v>
      </c>
      <c r="D11" s="171">
        <v>239.5</v>
      </c>
      <c r="E11" s="167">
        <v>15</v>
      </c>
      <c r="F11" s="168">
        <f t="shared" si="0"/>
        <v>3592.5</v>
      </c>
      <c r="G11" s="169"/>
      <c r="H11" s="169"/>
      <c r="I11" s="166">
        <f t="shared" si="1"/>
        <v>3592.5</v>
      </c>
      <c r="J11" s="169">
        <v>255.68</v>
      </c>
      <c r="K11" s="169"/>
      <c r="L11" s="169"/>
      <c r="M11" s="169"/>
      <c r="N11" s="166">
        <f t="shared" si="2"/>
        <v>255.68</v>
      </c>
      <c r="O11" s="166">
        <f t="shared" si="3"/>
        <v>3336.82</v>
      </c>
    </row>
    <row r="12" spans="1:16" ht="58.5" customHeight="1" x14ac:dyDescent="0.35">
      <c r="A12" s="260"/>
      <c r="B12" s="165" t="s">
        <v>582</v>
      </c>
      <c r="C12" s="172" t="s">
        <v>438</v>
      </c>
      <c r="D12" s="171">
        <v>267.89999999999998</v>
      </c>
      <c r="E12" s="167">
        <v>15</v>
      </c>
      <c r="F12" s="168">
        <f t="shared" si="0"/>
        <v>4018.4999999999995</v>
      </c>
      <c r="G12" s="169"/>
      <c r="H12" s="169"/>
      <c r="I12" s="166">
        <f t="shared" si="1"/>
        <v>4018.4999999999995</v>
      </c>
      <c r="J12" s="169">
        <v>302.02999999999997</v>
      </c>
      <c r="K12" s="169"/>
      <c r="L12" s="169"/>
      <c r="M12" s="169"/>
      <c r="N12" s="166">
        <f t="shared" si="2"/>
        <v>302.02999999999997</v>
      </c>
      <c r="O12" s="166">
        <f t="shared" si="3"/>
        <v>3716.4699999999993</v>
      </c>
    </row>
    <row r="13" spans="1:16" ht="58.5" customHeight="1" x14ac:dyDescent="0.35">
      <c r="A13" s="260"/>
      <c r="B13" s="165" t="s">
        <v>583</v>
      </c>
      <c r="C13" s="172" t="s">
        <v>444</v>
      </c>
      <c r="D13" s="171">
        <v>239.5</v>
      </c>
      <c r="E13" s="167">
        <v>15</v>
      </c>
      <c r="F13" s="168">
        <f t="shared" si="0"/>
        <v>3592.5</v>
      </c>
      <c r="G13" s="169"/>
      <c r="H13" s="169"/>
      <c r="I13" s="166">
        <f t="shared" si="1"/>
        <v>3592.5</v>
      </c>
      <c r="J13" s="169">
        <v>255.68</v>
      </c>
      <c r="K13" s="169"/>
      <c r="L13" s="169"/>
      <c r="M13" s="169"/>
      <c r="N13" s="166">
        <f t="shared" si="2"/>
        <v>255.68</v>
      </c>
      <c r="O13" s="166">
        <f t="shared" si="3"/>
        <v>3336.82</v>
      </c>
    </row>
    <row r="14" spans="1:16" ht="58.5" customHeight="1" x14ac:dyDescent="0.35">
      <c r="A14" s="260"/>
      <c r="B14" s="165" t="s">
        <v>17</v>
      </c>
      <c r="C14" s="172" t="s">
        <v>393</v>
      </c>
      <c r="D14" s="171">
        <v>141.5</v>
      </c>
      <c r="E14" s="167">
        <v>15</v>
      </c>
      <c r="F14" s="168">
        <f t="shared" si="0"/>
        <v>2122.5</v>
      </c>
      <c r="G14" s="169"/>
      <c r="H14" s="169"/>
      <c r="I14" s="166">
        <f t="shared" si="1"/>
        <v>2122.5</v>
      </c>
      <c r="J14" s="169">
        <v>121.7</v>
      </c>
      <c r="K14" s="169"/>
      <c r="L14" s="169"/>
      <c r="M14" s="169"/>
      <c r="N14" s="166">
        <f t="shared" si="2"/>
        <v>121.7</v>
      </c>
      <c r="O14" s="166">
        <f t="shared" si="3"/>
        <v>2000.8</v>
      </c>
    </row>
    <row r="15" spans="1:16" ht="58.5" customHeight="1" x14ac:dyDescent="0.4">
      <c r="A15" s="260"/>
      <c r="B15" s="165" t="s">
        <v>584</v>
      </c>
      <c r="C15" s="172" t="s">
        <v>384</v>
      </c>
      <c r="D15" s="171">
        <v>238.67</v>
      </c>
      <c r="E15" s="167">
        <v>15</v>
      </c>
      <c r="F15" s="168">
        <f t="shared" si="0"/>
        <v>3580.0499999999997</v>
      </c>
      <c r="G15" s="170"/>
      <c r="H15" s="170"/>
      <c r="I15" s="166">
        <f t="shared" si="1"/>
        <v>3580.0499999999997</v>
      </c>
      <c r="J15" s="169">
        <v>146.87</v>
      </c>
      <c r="K15" s="169"/>
      <c r="L15" s="169"/>
      <c r="M15" s="169"/>
      <c r="N15" s="166">
        <f t="shared" si="2"/>
        <v>146.87</v>
      </c>
      <c r="O15" s="166">
        <f t="shared" si="3"/>
        <v>3433.18</v>
      </c>
    </row>
    <row r="16" spans="1:16" ht="58.5" customHeight="1" x14ac:dyDescent="0.35">
      <c r="A16" s="260"/>
      <c r="B16" s="165" t="s">
        <v>585</v>
      </c>
      <c r="C16" s="172" t="s">
        <v>394</v>
      </c>
      <c r="D16" s="171">
        <v>252.8</v>
      </c>
      <c r="E16" s="167">
        <v>15</v>
      </c>
      <c r="F16" s="168">
        <f t="shared" si="0"/>
        <v>3792</v>
      </c>
      <c r="G16" s="169"/>
      <c r="H16" s="169"/>
      <c r="I16" s="166">
        <f t="shared" si="1"/>
        <v>3792</v>
      </c>
      <c r="J16" s="169">
        <v>277.38</v>
      </c>
      <c r="K16" s="169"/>
      <c r="L16" s="169"/>
      <c r="M16" s="169"/>
      <c r="N16" s="166">
        <f t="shared" si="2"/>
        <v>277.38</v>
      </c>
      <c r="O16" s="166">
        <f t="shared" si="3"/>
        <v>3514.62</v>
      </c>
    </row>
    <row r="17" spans="1:15" ht="58.5" customHeight="1" x14ac:dyDescent="0.35">
      <c r="A17" s="260"/>
      <c r="B17" s="165" t="s">
        <v>586</v>
      </c>
      <c r="C17" s="172" t="s">
        <v>559</v>
      </c>
      <c r="D17" s="171">
        <v>206</v>
      </c>
      <c r="E17" s="167">
        <v>15</v>
      </c>
      <c r="F17" s="168">
        <f t="shared" si="0"/>
        <v>3090</v>
      </c>
      <c r="G17" s="169"/>
      <c r="H17" s="169"/>
      <c r="I17" s="166">
        <f t="shared" si="1"/>
        <v>3090</v>
      </c>
      <c r="J17" s="169">
        <v>75.900000000000006</v>
      </c>
      <c r="K17" s="169"/>
      <c r="L17" s="169"/>
      <c r="M17" s="169">
        <v>500</v>
      </c>
      <c r="N17" s="166">
        <f t="shared" si="2"/>
        <v>575.9</v>
      </c>
      <c r="O17" s="166">
        <f t="shared" si="3"/>
        <v>2514.1</v>
      </c>
    </row>
    <row r="18" spans="1:15" ht="58.5" customHeight="1" x14ac:dyDescent="0.35">
      <c r="A18" s="260"/>
      <c r="B18" s="165" t="s">
        <v>587</v>
      </c>
      <c r="C18" s="172" t="s">
        <v>415</v>
      </c>
      <c r="D18" s="171">
        <v>264.45</v>
      </c>
      <c r="E18" s="167">
        <v>15</v>
      </c>
      <c r="F18" s="168">
        <f t="shared" si="0"/>
        <v>3966.75</v>
      </c>
      <c r="G18" s="169"/>
      <c r="H18" s="169"/>
      <c r="I18" s="166">
        <f t="shared" si="1"/>
        <v>3966.75</v>
      </c>
      <c r="J18" s="169">
        <v>296.39999999999998</v>
      </c>
      <c r="K18" s="169"/>
      <c r="L18" s="169"/>
      <c r="M18" s="169"/>
      <c r="N18" s="166">
        <f t="shared" si="2"/>
        <v>296.39999999999998</v>
      </c>
      <c r="O18" s="166">
        <f t="shared" si="3"/>
        <v>3670.35</v>
      </c>
    </row>
    <row r="19" spans="1:15" ht="58.5" customHeight="1" x14ac:dyDescent="0.35">
      <c r="A19" s="260"/>
      <c r="B19" s="165" t="s">
        <v>588</v>
      </c>
      <c r="C19" s="172" t="s">
        <v>434</v>
      </c>
      <c r="D19" s="171">
        <v>215.4</v>
      </c>
      <c r="E19" s="167">
        <v>15</v>
      </c>
      <c r="F19" s="168">
        <f t="shared" si="0"/>
        <v>3231</v>
      </c>
      <c r="G19" s="169"/>
      <c r="H19" s="169"/>
      <c r="I19" s="166">
        <f t="shared" si="1"/>
        <v>3231</v>
      </c>
      <c r="J19" s="169">
        <v>216.35</v>
      </c>
      <c r="K19" s="169"/>
      <c r="L19" s="169"/>
      <c r="M19" s="169"/>
      <c r="N19" s="166">
        <f t="shared" si="2"/>
        <v>216.35</v>
      </c>
      <c r="O19" s="166">
        <f t="shared" si="3"/>
        <v>3014.65</v>
      </c>
    </row>
    <row r="20" spans="1:15" ht="58.5" customHeight="1" x14ac:dyDescent="0.35">
      <c r="A20" s="260"/>
      <c r="B20" s="165" t="s">
        <v>563</v>
      </c>
      <c r="C20" s="172" t="s">
        <v>560</v>
      </c>
      <c r="D20" s="171">
        <v>206</v>
      </c>
      <c r="E20" s="167">
        <v>15</v>
      </c>
      <c r="F20" s="168">
        <f t="shared" si="0"/>
        <v>3090</v>
      </c>
      <c r="G20" s="169"/>
      <c r="H20" s="169"/>
      <c r="I20" s="166">
        <f t="shared" si="1"/>
        <v>3090</v>
      </c>
      <c r="J20" s="169">
        <v>75.900000000000006</v>
      </c>
      <c r="K20" s="169"/>
      <c r="L20" s="169"/>
      <c r="M20" s="169"/>
      <c r="N20" s="166">
        <f t="shared" si="2"/>
        <v>75.900000000000006</v>
      </c>
      <c r="O20" s="166">
        <f t="shared" si="3"/>
        <v>3014.1</v>
      </c>
    </row>
    <row r="21" spans="1:15" ht="58.5" customHeight="1" x14ac:dyDescent="0.35">
      <c r="A21" s="260"/>
      <c r="B21" s="165" t="s">
        <v>589</v>
      </c>
      <c r="C21" s="172" t="s">
        <v>590</v>
      </c>
      <c r="D21" s="171">
        <v>215.4</v>
      </c>
      <c r="E21" s="167">
        <v>15</v>
      </c>
      <c r="F21" s="168">
        <f t="shared" si="0"/>
        <v>3231</v>
      </c>
      <c r="G21" s="169"/>
      <c r="H21" s="169"/>
      <c r="I21" s="166">
        <f t="shared" si="1"/>
        <v>3231</v>
      </c>
      <c r="J21" s="169">
        <v>216.35</v>
      </c>
      <c r="K21" s="169"/>
      <c r="L21" s="169"/>
      <c r="M21" s="169"/>
      <c r="N21" s="166">
        <f t="shared" si="2"/>
        <v>216.35</v>
      </c>
      <c r="O21" s="166">
        <f t="shared" si="3"/>
        <v>3014.65</v>
      </c>
    </row>
    <row r="22" spans="1:15" ht="58.5" customHeight="1" x14ac:dyDescent="0.35">
      <c r="A22" s="261"/>
      <c r="B22" s="165" t="s">
        <v>494</v>
      </c>
      <c r="C22" s="165" t="s">
        <v>591</v>
      </c>
      <c r="D22" s="171">
        <v>320</v>
      </c>
      <c r="E22" s="167">
        <v>15</v>
      </c>
      <c r="F22" s="168">
        <f t="shared" si="0"/>
        <v>4800</v>
      </c>
      <c r="G22" s="169"/>
      <c r="H22" s="169"/>
      <c r="I22" s="166">
        <f t="shared" si="1"/>
        <v>4800</v>
      </c>
      <c r="J22" s="169">
        <v>389.92</v>
      </c>
      <c r="K22" s="169"/>
      <c r="L22" s="169"/>
      <c r="M22" s="169"/>
      <c r="N22" s="166">
        <f t="shared" si="2"/>
        <v>389.92</v>
      </c>
      <c r="O22" s="166">
        <f t="shared" si="3"/>
        <v>4410.08</v>
      </c>
    </row>
    <row r="23" spans="1:15" ht="58.5" customHeight="1" x14ac:dyDescent="0.35">
      <c r="A23" s="270" t="s">
        <v>578</v>
      </c>
      <c r="B23" s="165" t="s">
        <v>494</v>
      </c>
      <c r="C23" s="165" t="s">
        <v>592</v>
      </c>
      <c r="D23" s="171">
        <v>320</v>
      </c>
      <c r="E23" s="167">
        <v>15</v>
      </c>
      <c r="F23" s="168">
        <f t="shared" si="0"/>
        <v>4800</v>
      </c>
      <c r="G23" s="169"/>
      <c r="H23" s="169"/>
      <c r="I23" s="166">
        <f t="shared" si="1"/>
        <v>4800</v>
      </c>
      <c r="J23" s="169">
        <v>389.92</v>
      </c>
      <c r="K23" s="169"/>
      <c r="L23" s="169"/>
      <c r="M23" s="169"/>
      <c r="N23" s="166">
        <f t="shared" si="2"/>
        <v>389.92</v>
      </c>
      <c r="O23" s="166">
        <f t="shared" si="3"/>
        <v>4410.08</v>
      </c>
    </row>
    <row r="24" spans="1:15" ht="58.5" customHeight="1" x14ac:dyDescent="0.35">
      <c r="A24" s="271"/>
      <c r="B24" s="165" t="s">
        <v>582</v>
      </c>
      <c r="C24" s="165" t="s">
        <v>593</v>
      </c>
      <c r="D24" s="171">
        <v>239.5</v>
      </c>
      <c r="E24" s="167">
        <v>15</v>
      </c>
      <c r="F24" s="168">
        <f t="shared" si="0"/>
        <v>3592.5</v>
      </c>
      <c r="G24" s="169"/>
      <c r="H24" s="169"/>
      <c r="I24" s="166">
        <f t="shared" si="1"/>
        <v>3592.5</v>
      </c>
      <c r="J24" s="169">
        <v>255.68</v>
      </c>
      <c r="K24" s="169"/>
      <c r="L24" s="169"/>
      <c r="M24" s="169"/>
      <c r="N24" s="166">
        <f t="shared" si="2"/>
        <v>255.68</v>
      </c>
      <c r="O24" s="166">
        <f t="shared" si="3"/>
        <v>3336.82</v>
      </c>
    </row>
    <row r="25" spans="1:15" ht="58.5" customHeight="1" x14ac:dyDescent="0.35">
      <c r="A25" s="271"/>
      <c r="B25" s="165" t="s">
        <v>582</v>
      </c>
      <c r="C25" s="165" t="s">
        <v>614</v>
      </c>
      <c r="D25" s="171">
        <v>239.5</v>
      </c>
      <c r="E25" s="167">
        <v>15</v>
      </c>
      <c r="F25" s="168">
        <f t="shared" si="0"/>
        <v>3592.5</v>
      </c>
      <c r="G25" s="169"/>
      <c r="H25" s="169"/>
      <c r="I25" s="166">
        <f t="shared" si="1"/>
        <v>3592.5</v>
      </c>
      <c r="J25" s="169">
        <v>255.68</v>
      </c>
      <c r="K25" s="169"/>
      <c r="L25" s="169"/>
      <c r="M25" s="169"/>
      <c r="N25" s="166">
        <f t="shared" si="2"/>
        <v>255.68</v>
      </c>
      <c r="O25" s="166">
        <f t="shared" si="3"/>
        <v>3336.82</v>
      </c>
    </row>
    <row r="26" spans="1:15" ht="58.5" customHeight="1" x14ac:dyDescent="0.35">
      <c r="A26" s="271"/>
      <c r="B26" s="165" t="s">
        <v>582</v>
      </c>
      <c r="C26" s="165" t="s">
        <v>629</v>
      </c>
      <c r="D26" s="171">
        <v>239.5</v>
      </c>
      <c r="E26" s="167">
        <v>15</v>
      </c>
      <c r="F26" s="168">
        <f t="shared" si="0"/>
        <v>3592.5</v>
      </c>
      <c r="G26" s="169"/>
      <c r="H26" s="169"/>
      <c r="I26" s="166">
        <f t="shared" si="1"/>
        <v>3592.5</v>
      </c>
      <c r="J26" s="169">
        <v>255.68</v>
      </c>
      <c r="K26" s="169"/>
      <c r="L26" s="169"/>
      <c r="M26" s="169"/>
      <c r="N26" s="166">
        <f t="shared" si="2"/>
        <v>255.68</v>
      </c>
      <c r="O26" s="166">
        <f t="shared" si="3"/>
        <v>3336.82</v>
      </c>
    </row>
    <row r="27" spans="1:15" ht="58.5" customHeight="1" x14ac:dyDescent="0.35">
      <c r="A27" s="271"/>
      <c r="B27" s="165" t="s">
        <v>630</v>
      </c>
      <c r="C27" s="165" t="s">
        <v>631</v>
      </c>
      <c r="D27" s="171">
        <v>121.2</v>
      </c>
      <c r="E27" s="167">
        <v>15</v>
      </c>
      <c r="F27" s="168">
        <f t="shared" si="0"/>
        <v>1818</v>
      </c>
      <c r="G27" s="169"/>
      <c r="H27" s="169"/>
      <c r="I27" s="166">
        <f t="shared" si="1"/>
        <v>1818</v>
      </c>
      <c r="J27" s="169">
        <v>102.11</v>
      </c>
      <c r="K27" s="169"/>
      <c r="L27" s="169"/>
      <c r="M27" s="169"/>
      <c r="N27" s="166">
        <f t="shared" si="2"/>
        <v>102.11</v>
      </c>
      <c r="O27" s="166">
        <f t="shared" si="3"/>
        <v>1715.89</v>
      </c>
    </row>
    <row r="28" spans="1:15" ht="58.5" customHeight="1" x14ac:dyDescent="0.35">
      <c r="A28" s="271"/>
      <c r="B28" s="165" t="s">
        <v>643</v>
      </c>
      <c r="C28" s="165" t="s">
        <v>644</v>
      </c>
      <c r="D28" s="171">
        <v>289.14999999999998</v>
      </c>
      <c r="E28" s="167">
        <v>15</v>
      </c>
      <c r="F28" s="168">
        <f t="shared" si="0"/>
        <v>4337.25</v>
      </c>
      <c r="G28" s="169"/>
      <c r="H28" s="169"/>
      <c r="I28" s="166">
        <f t="shared" si="1"/>
        <v>4337.25</v>
      </c>
      <c r="J28" s="169">
        <v>336.71</v>
      </c>
      <c r="K28" s="169"/>
      <c r="L28" s="169"/>
      <c r="M28" s="169"/>
      <c r="N28" s="166">
        <f t="shared" si="2"/>
        <v>336.71</v>
      </c>
      <c r="O28" s="166">
        <f t="shared" si="3"/>
        <v>4000.54</v>
      </c>
    </row>
    <row r="29" spans="1:15" ht="58.5" customHeight="1" x14ac:dyDescent="0.35">
      <c r="A29" s="271"/>
      <c r="B29" s="165" t="s">
        <v>643</v>
      </c>
      <c r="C29" s="165" t="s">
        <v>645</v>
      </c>
      <c r="D29" s="171">
        <v>289.14999999999998</v>
      </c>
      <c r="E29" s="167">
        <v>15</v>
      </c>
      <c r="F29" s="168">
        <f t="shared" si="0"/>
        <v>4337.25</v>
      </c>
      <c r="G29" s="169"/>
      <c r="H29" s="169"/>
      <c r="I29" s="166">
        <f t="shared" si="1"/>
        <v>4337.25</v>
      </c>
      <c r="J29" s="169">
        <v>336.71</v>
      </c>
      <c r="K29" s="169"/>
      <c r="L29" s="169"/>
      <c r="M29" s="169"/>
      <c r="N29" s="166">
        <f t="shared" si="2"/>
        <v>336.71</v>
      </c>
      <c r="O29" s="166">
        <f t="shared" si="3"/>
        <v>4000.54</v>
      </c>
    </row>
    <row r="30" spans="1:15" ht="58.5" customHeight="1" x14ac:dyDescent="0.35">
      <c r="A30" s="272"/>
      <c r="B30" s="165" t="s">
        <v>648</v>
      </c>
      <c r="C30" s="165" t="s">
        <v>649</v>
      </c>
      <c r="D30" s="171">
        <v>137.9</v>
      </c>
      <c r="E30" s="167">
        <v>15</v>
      </c>
      <c r="F30" s="168">
        <f t="shared" si="0"/>
        <v>2068.5</v>
      </c>
      <c r="G30" s="169"/>
      <c r="H30" s="169"/>
      <c r="I30" s="166">
        <f t="shared" si="1"/>
        <v>2068.5</v>
      </c>
      <c r="J30" s="169">
        <v>118.14</v>
      </c>
      <c r="K30" s="169"/>
      <c r="L30" s="169"/>
      <c r="M30" s="169"/>
      <c r="N30" s="166">
        <f t="shared" si="2"/>
        <v>118.14</v>
      </c>
      <c r="O30" s="166">
        <f t="shared" si="3"/>
        <v>1950.36</v>
      </c>
    </row>
    <row r="31" spans="1:15" ht="58.5" customHeight="1" x14ac:dyDescent="0.35">
      <c r="A31" s="173" t="s">
        <v>9</v>
      </c>
      <c r="B31" s="165" t="s">
        <v>117</v>
      </c>
      <c r="C31" s="165" t="s">
        <v>376</v>
      </c>
      <c r="D31" s="171">
        <v>488</v>
      </c>
      <c r="E31" s="167">
        <v>15</v>
      </c>
      <c r="F31" s="168">
        <f t="shared" si="0"/>
        <v>7320</v>
      </c>
      <c r="G31" s="169"/>
      <c r="H31" s="169"/>
      <c r="I31" s="166">
        <f t="shared" si="1"/>
        <v>7320</v>
      </c>
      <c r="J31" s="169">
        <v>852.45</v>
      </c>
      <c r="K31" s="169"/>
      <c r="L31" s="169"/>
      <c r="M31" s="169">
        <v>384</v>
      </c>
      <c r="N31" s="166">
        <f t="shared" si="2"/>
        <v>1236.45</v>
      </c>
      <c r="O31" s="166">
        <f t="shared" si="3"/>
        <v>6083.55</v>
      </c>
    </row>
    <row r="32" spans="1:15" ht="58.5" customHeight="1" x14ac:dyDescent="0.35">
      <c r="A32" s="262" t="s">
        <v>594</v>
      </c>
      <c r="B32" s="165" t="s">
        <v>118</v>
      </c>
      <c r="C32" s="165" t="s">
        <v>381</v>
      </c>
      <c r="D32" s="171">
        <v>405.46</v>
      </c>
      <c r="E32" s="167">
        <v>15</v>
      </c>
      <c r="F32" s="168">
        <f t="shared" si="0"/>
        <v>6081.9</v>
      </c>
      <c r="G32" s="169"/>
      <c r="H32" s="169"/>
      <c r="I32" s="166">
        <f t="shared" si="1"/>
        <v>6081.9</v>
      </c>
      <c r="J32" s="169">
        <v>605.91</v>
      </c>
      <c r="K32" s="169"/>
      <c r="L32" s="169"/>
      <c r="M32" s="169"/>
      <c r="N32" s="166">
        <f t="shared" si="2"/>
        <v>605.91</v>
      </c>
      <c r="O32" s="166">
        <f t="shared" si="3"/>
        <v>5475.99</v>
      </c>
    </row>
    <row r="33" spans="1:15" ht="58.5" customHeight="1" x14ac:dyDescent="0.35">
      <c r="A33" s="263"/>
      <c r="B33" s="165" t="s">
        <v>118</v>
      </c>
      <c r="C33" s="165" t="s">
        <v>595</v>
      </c>
      <c r="D33" s="171">
        <v>454.55</v>
      </c>
      <c r="E33" s="167">
        <v>15</v>
      </c>
      <c r="F33" s="168">
        <f t="shared" si="0"/>
        <v>6818.25</v>
      </c>
      <c r="G33" s="169"/>
      <c r="H33" s="169"/>
      <c r="I33" s="166">
        <f t="shared" si="1"/>
        <v>6818.25</v>
      </c>
      <c r="J33" s="169">
        <v>745.28</v>
      </c>
      <c r="K33" s="169"/>
      <c r="L33" s="169"/>
      <c r="M33" s="169"/>
      <c r="N33" s="166">
        <f t="shared" si="2"/>
        <v>745.28</v>
      </c>
      <c r="O33" s="166">
        <f t="shared" si="3"/>
        <v>6072.97</v>
      </c>
    </row>
    <row r="34" spans="1:15" ht="58.5" customHeight="1" x14ac:dyDescent="0.35">
      <c r="A34" s="263"/>
      <c r="B34" s="165" t="s">
        <v>403</v>
      </c>
      <c r="C34" s="172" t="s">
        <v>404</v>
      </c>
      <c r="D34" s="171">
        <v>275.2</v>
      </c>
      <c r="E34" s="167">
        <v>15</v>
      </c>
      <c r="F34" s="168">
        <f t="shared" si="0"/>
        <v>4128</v>
      </c>
      <c r="G34" s="169"/>
      <c r="H34" s="169"/>
      <c r="I34" s="166">
        <f t="shared" si="1"/>
        <v>4128</v>
      </c>
      <c r="J34" s="169">
        <v>313.94</v>
      </c>
      <c r="K34" s="169"/>
      <c r="L34" s="169"/>
      <c r="M34" s="169"/>
      <c r="N34" s="166">
        <f t="shared" si="2"/>
        <v>313.94</v>
      </c>
      <c r="O34" s="166">
        <f t="shared" si="3"/>
        <v>3814.06</v>
      </c>
    </row>
    <row r="35" spans="1:15" ht="58.5" customHeight="1" x14ac:dyDescent="0.35">
      <c r="A35" s="263"/>
      <c r="B35" s="165" t="s">
        <v>431</v>
      </c>
      <c r="C35" s="172" t="s">
        <v>432</v>
      </c>
      <c r="D35" s="171">
        <v>105.95</v>
      </c>
      <c r="E35" s="167">
        <v>15</v>
      </c>
      <c r="F35" s="168">
        <f t="shared" si="0"/>
        <v>1589.25</v>
      </c>
      <c r="G35" s="169"/>
      <c r="H35" s="169"/>
      <c r="I35" s="166">
        <f t="shared" si="1"/>
        <v>1589.25</v>
      </c>
      <c r="J35" s="169">
        <v>87.47</v>
      </c>
      <c r="K35" s="169"/>
      <c r="L35" s="169"/>
      <c r="M35" s="169"/>
      <c r="N35" s="166">
        <f t="shared" si="2"/>
        <v>87.47</v>
      </c>
      <c r="O35" s="166">
        <f t="shared" si="3"/>
        <v>1501.78</v>
      </c>
    </row>
    <row r="36" spans="1:15" ht="58.5" customHeight="1" x14ac:dyDescent="0.35">
      <c r="A36" s="263"/>
      <c r="B36" s="165" t="s">
        <v>431</v>
      </c>
      <c r="C36" s="172" t="s">
        <v>433</v>
      </c>
      <c r="D36" s="171">
        <v>105.95</v>
      </c>
      <c r="E36" s="167">
        <v>15</v>
      </c>
      <c r="F36" s="168">
        <f t="shared" si="0"/>
        <v>1589.25</v>
      </c>
      <c r="G36" s="169"/>
      <c r="H36" s="169"/>
      <c r="I36" s="166">
        <f t="shared" si="1"/>
        <v>1589.25</v>
      </c>
      <c r="J36" s="169">
        <v>87.47</v>
      </c>
      <c r="K36" s="169"/>
      <c r="L36" s="169"/>
      <c r="M36" s="169"/>
      <c r="N36" s="166">
        <f t="shared" si="2"/>
        <v>87.47</v>
      </c>
      <c r="O36" s="166">
        <f t="shared" si="3"/>
        <v>1501.78</v>
      </c>
    </row>
    <row r="37" spans="1:15" ht="58.5" customHeight="1" x14ac:dyDescent="0.35">
      <c r="A37" s="263"/>
      <c r="B37" s="165" t="s">
        <v>596</v>
      </c>
      <c r="C37" s="172" t="s">
        <v>597</v>
      </c>
      <c r="D37" s="171">
        <v>268</v>
      </c>
      <c r="E37" s="167">
        <v>15</v>
      </c>
      <c r="F37" s="168">
        <f t="shared" si="0"/>
        <v>4020</v>
      </c>
      <c r="G37" s="169"/>
      <c r="H37" s="169"/>
      <c r="I37" s="166">
        <f t="shared" si="1"/>
        <v>4020</v>
      </c>
      <c r="J37" s="169">
        <v>302.19</v>
      </c>
      <c r="K37" s="169"/>
      <c r="L37" s="169"/>
      <c r="M37" s="169"/>
      <c r="N37" s="166">
        <f t="shared" si="2"/>
        <v>302.19</v>
      </c>
      <c r="O37" s="166">
        <f t="shared" si="3"/>
        <v>3717.81</v>
      </c>
    </row>
    <row r="38" spans="1:15" ht="58.5" customHeight="1" x14ac:dyDescent="0.35">
      <c r="A38" s="264"/>
      <c r="B38" s="165" t="s">
        <v>598</v>
      </c>
      <c r="C38" s="165" t="s">
        <v>599</v>
      </c>
      <c r="D38" s="171">
        <v>366.85</v>
      </c>
      <c r="E38" s="167">
        <v>15</v>
      </c>
      <c r="F38" s="168">
        <f t="shared" si="0"/>
        <v>5502.75</v>
      </c>
      <c r="G38" s="169"/>
      <c r="H38" s="169"/>
      <c r="I38" s="166">
        <f t="shared" si="1"/>
        <v>5502.75</v>
      </c>
      <c r="J38" s="169">
        <v>502.36</v>
      </c>
      <c r="K38" s="169"/>
      <c r="L38" s="169"/>
      <c r="M38" s="169"/>
      <c r="N38" s="166">
        <f t="shared" si="2"/>
        <v>502.36</v>
      </c>
      <c r="O38" s="166">
        <f t="shared" si="3"/>
        <v>5000.3900000000003</v>
      </c>
    </row>
    <row r="39" spans="1:15" ht="58.5" customHeight="1" x14ac:dyDescent="0.4">
      <c r="A39" s="265" t="s">
        <v>576</v>
      </c>
      <c r="B39" s="165" t="s">
        <v>600</v>
      </c>
      <c r="C39" s="172" t="s">
        <v>401</v>
      </c>
      <c r="D39" s="171">
        <v>293.13</v>
      </c>
      <c r="E39" s="167">
        <v>15</v>
      </c>
      <c r="F39" s="168">
        <f t="shared" si="0"/>
        <v>4396.95</v>
      </c>
      <c r="G39" s="170"/>
      <c r="H39" s="166">
        <v>5000</v>
      </c>
      <c r="I39" s="166">
        <f t="shared" si="1"/>
        <v>9396.9500000000007</v>
      </c>
      <c r="J39" s="169">
        <v>343.2</v>
      </c>
      <c r="K39" s="169">
        <v>58.44</v>
      </c>
      <c r="L39" s="169"/>
      <c r="M39" s="169"/>
      <c r="N39" s="166">
        <f t="shared" si="2"/>
        <v>401.64</v>
      </c>
      <c r="O39" s="166">
        <f t="shared" si="3"/>
        <v>8995.3100000000013</v>
      </c>
    </row>
    <row r="40" spans="1:15" ht="58.5" customHeight="1" x14ac:dyDescent="0.4">
      <c r="A40" s="249"/>
      <c r="B40" s="165" t="s">
        <v>26</v>
      </c>
      <c r="C40" s="172" t="s">
        <v>385</v>
      </c>
      <c r="D40" s="171">
        <v>293.13</v>
      </c>
      <c r="E40" s="167">
        <v>15</v>
      </c>
      <c r="F40" s="168">
        <f t="shared" si="0"/>
        <v>4396.95</v>
      </c>
      <c r="G40" s="170"/>
      <c r="H40" s="166"/>
      <c r="I40" s="166">
        <f t="shared" si="1"/>
        <v>4396.95</v>
      </c>
      <c r="J40" s="169">
        <v>343.2</v>
      </c>
      <c r="K40" s="169">
        <v>65.569999999999993</v>
      </c>
      <c r="L40" s="169"/>
      <c r="M40" s="169"/>
      <c r="N40" s="166">
        <f t="shared" si="2"/>
        <v>408.77</v>
      </c>
      <c r="O40" s="166">
        <f t="shared" si="3"/>
        <v>3988.18</v>
      </c>
    </row>
    <row r="41" spans="1:15" ht="58.5" customHeight="1" x14ac:dyDescent="0.35">
      <c r="A41" s="267" t="s">
        <v>632</v>
      </c>
      <c r="B41" s="165" t="s">
        <v>135</v>
      </c>
      <c r="C41" s="172" t="s">
        <v>406</v>
      </c>
      <c r="D41" s="171">
        <v>217.2</v>
      </c>
      <c r="E41" s="167">
        <v>15</v>
      </c>
      <c r="F41" s="168">
        <f t="shared" si="0"/>
        <v>3258</v>
      </c>
      <c r="G41" s="169"/>
      <c r="H41" s="169"/>
      <c r="I41" s="166">
        <f t="shared" si="1"/>
        <v>3258</v>
      </c>
      <c r="J41" s="169">
        <v>219.28</v>
      </c>
      <c r="K41" s="169"/>
      <c r="L41" s="169"/>
      <c r="M41" s="169"/>
      <c r="N41" s="166">
        <f t="shared" si="2"/>
        <v>219.28</v>
      </c>
      <c r="O41" s="166">
        <f t="shared" si="3"/>
        <v>3038.72</v>
      </c>
    </row>
    <row r="42" spans="1:15" ht="58.5" customHeight="1" x14ac:dyDescent="0.35">
      <c r="A42" s="268"/>
      <c r="B42" s="165" t="s">
        <v>17</v>
      </c>
      <c r="C42" s="172" t="s">
        <v>408</v>
      </c>
      <c r="D42" s="171">
        <v>141.6</v>
      </c>
      <c r="E42" s="167">
        <v>15</v>
      </c>
      <c r="F42" s="168">
        <f t="shared" si="0"/>
        <v>2124</v>
      </c>
      <c r="G42" s="169"/>
      <c r="H42" s="169"/>
      <c r="I42" s="166">
        <f t="shared" si="1"/>
        <v>2124</v>
      </c>
      <c r="J42" s="169">
        <v>121.69</v>
      </c>
      <c r="K42" s="169"/>
      <c r="L42" s="169"/>
      <c r="M42" s="169"/>
      <c r="N42" s="166">
        <f t="shared" si="2"/>
        <v>121.69</v>
      </c>
      <c r="O42" s="166">
        <f t="shared" si="3"/>
        <v>2002.31</v>
      </c>
    </row>
    <row r="43" spans="1:15" ht="58.5" customHeight="1" x14ac:dyDescent="0.35">
      <c r="A43" s="268"/>
      <c r="B43" s="165" t="s">
        <v>436</v>
      </c>
      <c r="C43" s="172" t="s">
        <v>409</v>
      </c>
      <c r="D43" s="171">
        <v>217.15</v>
      </c>
      <c r="E43" s="167">
        <v>15</v>
      </c>
      <c r="F43" s="168">
        <f t="shared" si="0"/>
        <v>3257.25</v>
      </c>
      <c r="G43" s="169"/>
      <c r="H43" s="169"/>
      <c r="I43" s="166">
        <f t="shared" si="1"/>
        <v>3257.25</v>
      </c>
      <c r="J43" s="169">
        <v>219.2</v>
      </c>
      <c r="K43" s="169"/>
      <c r="L43" s="169"/>
      <c r="M43" s="169"/>
      <c r="N43" s="166">
        <f t="shared" si="2"/>
        <v>219.2</v>
      </c>
      <c r="O43" s="166">
        <f t="shared" si="3"/>
        <v>3038.05</v>
      </c>
    </row>
    <row r="44" spans="1:15" ht="58.5" customHeight="1" x14ac:dyDescent="0.35">
      <c r="A44" s="268"/>
      <c r="B44" s="165" t="s">
        <v>56</v>
      </c>
      <c r="C44" s="172" t="s">
        <v>417</v>
      </c>
      <c r="D44" s="171">
        <v>132.6</v>
      </c>
      <c r="E44" s="167">
        <v>15</v>
      </c>
      <c r="F44" s="168">
        <f t="shared" si="0"/>
        <v>1989</v>
      </c>
      <c r="G44" s="169"/>
      <c r="H44" s="169"/>
      <c r="I44" s="166">
        <f t="shared" si="1"/>
        <v>1989</v>
      </c>
      <c r="J44" s="169">
        <v>113.05</v>
      </c>
      <c r="K44" s="169"/>
      <c r="L44" s="169"/>
      <c r="M44" s="169"/>
      <c r="N44" s="166">
        <f t="shared" si="2"/>
        <v>113.05</v>
      </c>
      <c r="O44" s="166">
        <f t="shared" si="3"/>
        <v>1875.95</v>
      </c>
    </row>
    <row r="45" spans="1:15" ht="58.5" customHeight="1" x14ac:dyDescent="0.35">
      <c r="A45" s="268"/>
      <c r="B45" s="165" t="s">
        <v>561</v>
      </c>
      <c r="C45" s="172" t="s">
        <v>557</v>
      </c>
      <c r="D45" s="171">
        <v>117.2</v>
      </c>
      <c r="E45" s="167">
        <v>9</v>
      </c>
      <c r="F45" s="168">
        <f t="shared" si="0"/>
        <v>1054.8</v>
      </c>
      <c r="G45" s="169"/>
      <c r="H45" s="169"/>
      <c r="I45" s="166">
        <f t="shared" si="1"/>
        <v>1054.8</v>
      </c>
      <c r="J45" s="169">
        <v>53.26</v>
      </c>
      <c r="K45" s="169"/>
      <c r="L45" s="169"/>
      <c r="M45" s="169"/>
      <c r="N45" s="166">
        <f t="shared" si="2"/>
        <v>53.26</v>
      </c>
      <c r="O45" s="166">
        <f t="shared" si="3"/>
        <v>1001.54</v>
      </c>
    </row>
    <row r="46" spans="1:15" ht="58.5" customHeight="1" x14ac:dyDescent="0.35">
      <c r="A46" s="268"/>
      <c r="B46" s="165" t="s">
        <v>601</v>
      </c>
      <c r="C46" s="172" t="s">
        <v>602</v>
      </c>
      <c r="D46" s="171">
        <v>132.6</v>
      </c>
      <c r="E46" s="167">
        <v>15</v>
      </c>
      <c r="F46" s="168">
        <f t="shared" si="0"/>
        <v>1989</v>
      </c>
      <c r="G46" s="169"/>
      <c r="H46" s="169"/>
      <c r="I46" s="166">
        <f t="shared" si="1"/>
        <v>1989</v>
      </c>
      <c r="J46" s="169">
        <v>113.05</v>
      </c>
      <c r="K46" s="169"/>
      <c r="L46" s="169"/>
      <c r="M46" s="169"/>
      <c r="N46" s="166">
        <f t="shared" si="2"/>
        <v>113.05</v>
      </c>
      <c r="O46" s="166">
        <f t="shared" si="3"/>
        <v>1875.95</v>
      </c>
    </row>
    <row r="47" spans="1:15" ht="58.5" customHeight="1" x14ac:dyDescent="0.35">
      <c r="A47" s="268"/>
      <c r="B47" s="165" t="s">
        <v>13</v>
      </c>
      <c r="C47" s="165" t="s">
        <v>603</v>
      </c>
      <c r="D47" s="171">
        <v>356</v>
      </c>
      <c r="E47" s="167">
        <v>15</v>
      </c>
      <c r="F47" s="168">
        <f t="shared" si="0"/>
        <v>5340</v>
      </c>
      <c r="G47" s="169"/>
      <c r="H47" s="169"/>
      <c r="I47" s="166">
        <f t="shared" si="1"/>
        <v>5340</v>
      </c>
      <c r="J47" s="169">
        <v>476.32</v>
      </c>
      <c r="K47" s="169"/>
      <c r="L47" s="169"/>
      <c r="M47" s="169"/>
      <c r="N47" s="166">
        <f t="shared" si="2"/>
        <v>476.32</v>
      </c>
      <c r="O47" s="166">
        <f t="shared" si="3"/>
        <v>4863.68</v>
      </c>
    </row>
    <row r="48" spans="1:15" ht="58.5" customHeight="1" x14ac:dyDescent="0.35">
      <c r="A48" s="268"/>
      <c r="B48" s="165" t="s">
        <v>620</v>
      </c>
      <c r="C48" s="165" t="s">
        <v>621</v>
      </c>
      <c r="D48" s="171">
        <v>214.3</v>
      </c>
      <c r="E48" s="167">
        <v>15</v>
      </c>
      <c r="F48" s="168">
        <f t="shared" si="0"/>
        <v>3214.5</v>
      </c>
      <c r="G48" s="169"/>
      <c r="H48" s="169"/>
      <c r="I48" s="166">
        <f t="shared" si="1"/>
        <v>3214.5</v>
      </c>
      <c r="J48" s="169">
        <v>214.5</v>
      </c>
      <c r="K48" s="169"/>
      <c r="L48" s="169"/>
      <c r="M48" s="169">
        <v>416</v>
      </c>
      <c r="N48" s="166">
        <f t="shared" si="2"/>
        <v>630.5</v>
      </c>
      <c r="O48" s="166">
        <f t="shared" si="3"/>
        <v>2584</v>
      </c>
    </row>
    <row r="49" spans="1:15" ht="58.5" customHeight="1" x14ac:dyDescent="0.35">
      <c r="A49" s="269"/>
      <c r="B49" s="165" t="s">
        <v>622</v>
      </c>
      <c r="C49" s="165" t="s">
        <v>623</v>
      </c>
      <c r="D49" s="171">
        <v>214.3</v>
      </c>
      <c r="E49" s="167">
        <v>15</v>
      </c>
      <c r="F49" s="168">
        <f t="shared" si="0"/>
        <v>3214.5</v>
      </c>
      <c r="G49" s="169"/>
      <c r="H49" s="169"/>
      <c r="I49" s="166">
        <f t="shared" si="1"/>
        <v>3214.5</v>
      </c>
      <c r="J49" s="169">
        <v>214.5</v>
      </c>
      <c r="K49" s="169"/>
      <c r="L49" s="169"/>
      <c r="M49" s="169"/>
      <c r="N49" s="166">
        <f t="shared" si="2"/>
        <v>214.5</v>
      </c>
      <c r="O49" s="166">
        <f t="shared" si="3"/>
        <v>3000</v>
      </c>
    </row>
    <row r="50" spans="1:15" ht="58.5" customHeight="1" x14ac:dyDescent="0.35">
      <c r="A50" s="265" t="s">
        <v>604</v>
      </c>
      <c r="B50" s="165" t="s">
        <v>101</v>
      </c>
      <c r="C50" s="172" t="s">
        <v>422</v>
      </c>
      <c r="D50" s="171">
        <v>234.1</v>
      </c>
      <c r="E50" s="167">
        <v>15</v>
      </c>
      <c r="F50" s="168">
        <f t="shared" si="0"/>
        <v>3511.5</v>
      </c>
      <c r="G50" s="169"/>
      <c r="H50" s="169"/>
      <c r="I50" s="166">
        <f t="shared" si="1"/>
        <v>3511.5</v>
      </c>
      <c r="J50" s="169">
        <v>246.87</v>
      </c>
      <c r="K50" s="169"/>
      <c r="L50" s="169"/>
      <c r="M50" s="169"/>
      <c r="N50" s="166">
        <f t="shared" si="2"/>
        <v>246.87</v>
      </c>
      <c r="O50" s="166">
        <f t="shared" si="3"/>
        <v>3264.63</v>
      </c>
    </row>
    <row r="51" spans="1:15" ht="58.5" customHeight="1" x14ac:dyDescent="0.35">
      <c r="A51" s="266"/>
      <c r="B51" s="165" t="s">
        <v>56</v>
      </c>
      <c r="C51" s="172" t="s">
        <v>646</v>
      </c>
      <c r="D51" s="171">
        <v>195.6</v>
      </c>
      <c r="E51" s="167">
        <v>15</v>
      </c>
      <c r="F51" s="168">
        <f t="shared" si="0"/>
        <v>2934</v>
      </c>
      <c r="G51" s="169"/>
      <c r="H51" s="169"/>
      <c r="I51" s="166">
        <f t="shared" si="1"/>
        <v>2934</v>
      </c>
      <c r="J51" s="169">
        <v>184</v>
      </c>
      <c r="K51" s="169"/>
      <c r="L51" s="169"/>
      <c r="M51" s="169"/>
      <c r="N51" s="166">
        <f t="shared" si="2"/>
        <v>184</v>
      </c>
      <c r="O51" s="166">
        <f t="shared" si="3"/>
        <v>2750</v>
      </c>
    </row>
    <row r="52" spans="1:15" ht="58.5" customHeight="1" x14ac:dyDescent="0.35">
      <c r="A52" s="249"/>
      <c r="B52" s="165" t="s">
        <v>56</v>
      </c>
      <c r="C52" s="172" t="s">
        <v>647</v>
      </c>
      <c r="D52" s="171">
        <v>195.6</v>
      </c>
      <c r="E52" s="167">
        <v>15</v>
      </c>
      <c r="F52" s="168">
        <f t="shared" si="0"/>
        <v>2934</v>
      </c>
      <c r="G52" s="169"/>
      <c r="H52" s="169"/>
      <c r="I52" s="166">
        <f t="shared" si="1"/>
        <v>2934</v>
      </c>
      <c r="J52" s="169">
        <v>184</v>
      </c>
      <c r="K52" s="169"/>
      <c r="L52" s="169"/>
      <c r="M52" s="169"/>
      <c r="N52" s="166">
        <f t="shared" si="2"/>
        <v>184</v>
      </c>
      <c r="O52" s="166">
        <f t="shared" si="3"/>
        <v>2750</v>
      </c>
    </row>
    <row r="53" spans="1:15" ht="58.5" customHeight="1" x14ac:dyDescent="0.35">
      <c r="A53" s="174" t="s">
        <v>605</v>
      </c>
      <c r="B53" s="165" t="s">
        <v>56</v>
      </c>
      <c r="C53" s="172" t="s">
        <v>437</v>
      </c>
      <c r="D53" s="171">
        <v>267.89999999999998</v>
      </c>
      <c r="E53" s="167">
        <v>15</v>
      </c>
      <c r="F53" s="168">
        <f t="shared" si="0"/>
        <v>4018.4999999999995</v>
      </c>
      <c r="G53" s="169"/>
      <c r="H53" s="169"/>
      <c r="I53" s="166">
        <f t="shared" si="1"/>
        <v>4018.4999999999995</v>
      </c>
      <c r="J53" s="169">
        <v>302.02999999999997</v>
      </c>
      <c r="K53" s="169"/>
      <c r="L53" s="169"/>
      <c r="M53" s="169"/>
      <c r="N53" s="166">
        <f t="shared" si="2"/>
        <v>302.02999999999997</v>
      </c>
      <c r="O53" s="166">
        <f t="shared" si="3"/>
        <v>3716.4699999999993</v>
      </c>
    </row>
    <row r="54" spans="1:15" ht="58.5" customHeight="1" x14ac:dyDescent="0.35">
      <c r="A54" s="175" t="s">
        <v>5</v>
      </c>
      <c r="B54" s="165" t="s">
        <v>55</v>
      </c>
      <c r="C54" s="165" t="s">
        <v>606</v>
      </c>
      <c r="D54" s="171">
        <v>290.5</v>
      </c>
      <c r="E54" s="167">
        <v>15</v>
      </c>
      <c r="F54" s="168">
        <f t="shared" si="0"/>
        <v>4357.5</v>
      </c>
      <c r="G54" s="169"/>
      <c r="H54" s="169"/>
      <c r="I54" s="166">
        <f t="shared" si="1"/>
        <v>4357.5</v>
      </c>
      <c r="J54" s="169">
        <v>338.91</v>
      </c>
      <c r="K54" s="169"/>
      <c r="L54" s="169"/>
      <c r="M54" s="169"/>
      <c r="N54" s="166">
        <f t="shared" si="2"/>
        <v>338.91</v>
      </c>
      <c r="O54" s="166">
        <f t="shared" si="3"/>
        <v>4018.59</v>
      </c>
    </row>
    <row r="55" spans="1:15" ht="58.5" customHeight="1" x14ac:dyDescent="0.35">
      <c r="A55" s="176" t="s">
        <v>530</v>
      </c>
      <c r="B55" s="165" t="s">
        <v>607</v>
      </c>
      <c r="C55" s="165" t="s">
        <v>608</v>
      </c>
      <c r="D55" s="171">
        <v>141.5</v>
      </c>
      <c r="E55" s="167">
        <v>15</v>
      </c>
      <c r="F55" s="168">
        <f t="shared" si="0"/>
        <v>2122.5</v>
      </c>
      <c r="G55" s="169"/>
      <c r="H55" s="169"/>
      <c r="I55" s="166">
        <f t="shared" si="1"/>
        <v>2122.5</v>
      </c>
      <c r="J55" s="169">
        <v>121.59</v>
      </c>
      <c r="K55" s="169"/>
      <c r="L55" s="169"/>
      <c r="M55" s="169"/>
      <c r="N55" s="166">
        <f t="shared" si="2"/>
        <v>121.59</v>
      </c>
      <c r="O55" s="166">
        <f t="shared" si="3"/>
        <v>2000.91</v>
      </c>
    </row>
    <row r="56" spans="1:15" ht="58.5" customHeight="1" x14ac:dyDescent="0.35">
      <c r="A56" s="265" t="s">
        <v>572</v>
      </c>
      <c r="B56" s="165" t="s">
        <v>58</v>
      </c>
      <c r="C56" s="165" t="s">
        <v>379</v>
      </c>
      <c r="D56" s="171">
        <v>127.3</v>
      </c>
      <c r="E56" s="167">
        <v>15</v>
      </c>
      <c r="F56" s="168">
        <f t="shared" si="0"/>
        <v>1909.5</v>
      </c>
      <c r="G56" s="169"/>
      <c r="H56" s="169"/>
      <c r="I56" s="166">
        <f t="shared" si="1"/>
        <v>1909.5</v>
      </c>
      <c r="J56" s="169">
        <v>107.96</v>
      </c>
      <c r="K56" s="169"/>
      <c r="L56" s="169"/>
      <c r="M56" s="169"/>
      <c r="N56" s="166">
        <f t="shared" si="2"/>
        <v>107.96</v>
      </c>
      <c r="O56" s="166">
        <f t="shared" si="3"/>
        <v>1801.54</v>
      </c>
    </row>
    <row r="57" spans="1:15" ht="58.5" customHeight="1" x14ac:dyDescent="0.35">
      <c r="A57" s="266"/>
      <c r="B57" s="165" t="s">
        <v>609</v>
      </c>
      <c r="C57" s="172" t="s">
        <v>416</v>
      </c>
      <c r="D57" s="171">
        <v>177.1</v>
      </c>
      <c r="E57" s="167">
        <v>15</v>
      </c>
      <c r="F57" s="168">
        <f t="shared" si="0"/>
        <v>2656.5</v>
      </c>
      <c r="G57" s="169"/>
      <c r="H57" s="169"/>
      <c r="I57" s="166">
        <f t="shared" si="1"/>
        <v>2656.5</v>
      </c>
      <c r="J57" s="169">
        <v>155.77000000000001</v>
      </c>
      <c r="K57" s="169"/>
      <c r="L57" s="169"/>
      <c r="M57" s="169"/>
      <c r="N57" s="166">
        <f t="shared" si="2"/>
        <v>155.77000000000001</v>
      </c>
      <c r="O57" s="166">
        <f t="shared" si="3"/>
        <v>2500.73</v>
      </c>
    </row>
    <row r="58" spans="1:15" ht="58.5" customHeight="1" x14ac:dyDescent="0.35">
      <c r="A58" s="266"/>
      <c r="B58" s="165" t="s">
        <v>58</v>
      </c>
      <c r="C58" s="172" t="s">
        <v>405</v>
      </c>
      <c r="D58" s="171">
        <v>118</v>
      </c>
      <c r="E58" s="167">
        <v>9</v>
      </c>
      <c r="F58" s="168">
        <f t="shared" si="0"/>
        <v>1062</v>
      </c>
      <c r="G58" s="169"/>
      <c r="H58" s="169"/>
      <c r="I58" s="166">
        <f t="shared" si="1"/>
        <v>1062</v>
      </c>
      <c r="J58" s="169">
        <v>53.72</v>
      </c>
      <c r="K58" s="169"/>
      <c r="L58" s="169"/>
      <c r="M58" s="169"/>
      <c r="N58" s="166">
        <f t="shared" si="2"/>
        <v>53.72</v>
      </c>
      <c r="O58" s="166">
        <f t="shared" si="3"/>
        <v>1008.28</v>
      </c>
    </row>
    <row r="59" spans="1:15" ht="58.5" customHeight="1" x14ac:dyDescent="0.35">
      <c r="A59" s="266"/>
      <c r="B59" s="165" t="s">
        <v>610</v>
      </c>
      <c r="C59" s="165" t="s">
        <v>380</v>
      </c>
      <c r="D59" s="171">
        <v>177.1</v>
      </c>
      <c r="E59" s="167">
        <v>15</v>
      </c>
      <c r="F59" s="168">
        <f t="shared" si="0"/>
        <v>2656.5</v>
      </c>
      <c r="G59" s="169"/>
      <c r="H59" s="169"/>
      <c r="I59" s="166">
        <f t="shared" si="1"/>
        <v>2656.5</v>
      </c>
      <c r="J59" s="169">
        <v>155.9</v>
      </c>
      <c r="K59" s="169"/>
      <c r="L59" s="169"/>
      <c r="M59" s="169"/>
      <c r="N59" s="166">
        <f t="shared" si="2"/>
        <v>155.9</v>
      </c>
      <c r="O59" s="166">
        <f t="shared" si="3"/>
        <v>2500.6</v>
      </c>
    </row>
    <row r="60" spans="1:15" ht="58.5" customHeight="1" x14ac:dyDescent="0.35">
      <c r="A60" s="178"/>
      <c r="B60" s="247" t="s">
        <v>639</v>
      </c>
      <c r="C60" s="165" t="s">
        <v>627</v>
      </c>
      <c r="D60" s="171">
        <v>214.3</v>
      </c>
      <c r="E60" s="167">
        <v>15</v>
      </c>
      <c r="F60" s="168">
        <f t="shared" si="0"/>
        <v>3214.5</v>
      </c>
      <c r="G60" s="169"/>
      <c r="H60" s="169"/>
      <c r="I60" s="166">
        <f t="shared" si="1"/>
        <v>3214.5</v>
      </c>
      <c r="J60" s="169">
        <v>214.5</v>
      </c>
      <c r="K60" s="169"/>
      <c r="L60" s="169"/>
      <c r="M60" s="169"/>
      <c r="N60" s="166">
        <f t="shared" si="2"/>
        <v>214.5</v>
      </c>
      <c r="O60" s="166">
        <f t="shared" si="3"/>
        <v>3000</v>
      </c>
    </row>
    <row r="61" spans="1:15" ht="58.5" customHeight="1" x14ac:dyDescent="0.35">
      <c r="A61" s="180"/>
      <c r="B61" s="248"/>
      <c r="C61" s="165" t="s">
        <v>640</v>
      </c>
      <c r="D61" s="171">
        <v>245</v>
      </c>
      <c r="E61" s="167">
        <v>15</v>
      </c>
      <c r="F61" s="168">
        <f t="shared" si="0"/>
        <v>3675</v>
      </c>
      <c r="G61" s="169"/>
      <c r="H61" s="169"/>
      <c r="I61" s="166">
        <f t="shared" si="1"/>
        <v>3675</v>
      </c>
      <c r="J61" s="169">
        <v>264.64999999999998</v>
      </c>
      <c r="K61" s="169"/>
      <c r="L61" s="169"/>
      <c r="M61" s="169"/>
      <c r="N61" s="166">
        <f t="shared" si="2"/>
        <v>264.64999999999998</v>
      </c>
      <c r="O61" s="166">
        <f t="shared" si="3"/>
        <v>3410.35</v>
      </c>
    </row>
    <row r="62" spans="1:15" ht="58.5" customHeight="1" x14ac:dyDescent="0.35">
      <c r="A62" s="180"/>
      <c r="B62" s="248"/>
      <c r="C62" s="181" t="s">
        <v>641</v>
      </c>
      <c r="D62" s="182">
        <v>246.7</v>
      </c>
      <c r="E62" s="183">
        <v>15</v>
      </c>
      <c r="F62" s="184">
        <f t="shared" si="0"/>
        <v>3700.5</v>
      </c>
      <c r="G62" s="185"/>
      <c r="H62" s="185"/>
      <c r="I62" s="186">
        <f t="shared" si="1"/>
        <v>3700.5</v>
      </c>
      <c r="J62" s="185">
        <v>267.43</v>
      </c>
      <c r="K62" s="185"/>
      <c r="L62" s="185"/>
      <c r="M62" s="185"/>
      <c r="N62" s="186">
        <f t="shared" si="2"/>
        <v>267.43</v>
      </c>
      <c r="O62" s="186">
        <f t="shared" si="3"/>
        <v>3433.07</v>
      </c>
    </row>
    <row r="63" spans="1:15" ht="58.5" customHeight="1" x14ac:dyDescent="0.35">
      <c r="A63" s="180"/>
      <c r="B63" s="248"/>
      <c r="C63" s="181" t="s">
        <v>642</v>
      </c>
      <c r="D63" s="182">
        <v>122.8</v>
      </c>
      <c r="E63" s="183">
        <v>15</v>
      </c>
      <c r="F63" s="184">
        <f t="shared" si="0"/>
        <v>1842</v>
      </c>
      <c r="G63" s="185"/>
      <c r="H63" s="185"/>
      <c r="I63" s="186">
        <f t="shared" si="1"/>
        <v>1842</v>
      </c>
      <c r="J63" s="185">
        <v>103.45</v>
      </c>
      <c r="K63" s="185"/>
      <c r="L63" s="185"/>
      <c r="M63" s="185"/>
      <c r="N63" s="186">
        <f t="shared" si="2"/>
        <v>103.45</v>
      </c>
      <c r="O63" s="186">
        <f t="shared" si="3"/>
        <v>1738.55</v>
      </c>
    </row>
    <row r="64" spans="1:15" ht="58.5" customHeight="1" x14ac:dyDescent="0.35">
      <c r="A64" s="180"/>
      <c r="B64" s="248"/>
      <c r="C64" s="181" t="s">
        <v>650</v>
      </c>
      <c r="D64" s="182">
        <v>226.8</v>
      </c>
      <c r="E64" s="183">
        <v>7</v>
      </c>
      <c r="F64" s="184">
        <f t="shared" si="0"/>
        <v>1587.6000000000001</v>
      </c>
      <c r="G64" s="185"/>
      <c r="H64" s="185"/>
      <c r="I64" s="186">
        <f t="shared" si="1"/>
        <v>1587.6000000000001</v>
      </c>
      <c r="J64" s="185">
        <v>87.36</v>
      </c>
      <c r="K64" s="185"/>
      <c r="L64" s="185"/>
      <c r="M64" s="185"/>
      <c r="N64" s="186">
        <f t="shared" si="2"/>
        <v>87.36</v>
      </c>
      <c r="O64" s="186">
        <f t="shared" si="3"/>
        <v>1500.2400000000002</v>
      </c>
    </row>
    <row r="65" spans="1:15" ht="58.5" customHeight="1" x14ac:dyDescent="0.35">
      <c r="A65" s="249" t="s">
        <v>52</v>
      </c>
      <c r="B65" s="249"/>
      <c r="C65" s="249"/>
      <c r="D65" s="249"/>
      <c r="E65" s="249"/>
      <c r="F65" s="177">
        <f>SUM(F4:F64)</f>
        <v>203793.6</v>
      </c>
      <c r="G65" s="177">
        <f t="shared" ref="G65:O65" si="4">SUM(G4:G64)</f>
        <v>0</v>
      </c>
      <c r="H65" s="177">
        <f t="shared" si="4"/>
        <v>5000</v>
      </c>
      <c r="I65" s="177">
        <f t="shared" si="4"/>
        <v>208793.60000000001</v>
      </c>
      <c r="J65" s="177">
        <f t="shared" si="4"/>
        <v>14034.500000000004</v>
      </c>
      <c r="K65" s="177">
        <f t="shared" si="4"/>
        <v>124.00999999999999</v>
      </c>
      <c r="L65" s="177">
        <f t="shared" si="4"/>
        <v>0</v>
      </c>
      <c r="M65" s="177">
        <f t="shared" si="4"/>
        <v>1300</v>
      </c>
      <c r="N65" s="177">
        <f t="shared" si="4"/>
        <v>15458.510000000002</v>
      </c>
      <c r="O65" s="177">
        <f t="shared" si="4"/>
        <v>193335.09000000003</v>
      </c>
    </row>
    <row r="66" spans="1:15" ht="127.5" customHeight="1" x14ac:dyDescent="0.35">
      <c r="B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7.5" customHeight="1" x14ac:dyDescent="0.35">
      <c r="B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7.5" customHeight="1" x14ac:dyDescent="0.35">
      <c r="B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27.5" customHeight="1" x14ac:dyDescent="0.35">
      <c r="B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7.5" customHeight="1" x14ac:dyDescent="0.35">
      <c r="B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7.5" customHeight="1" x14ac:dyDescent="0.35">
      <c r="B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27.5" customHeight="1" x14ac:dyDescent="0.35">
      <c r="B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7.5" customHeight="1" x14ac:dyDescent="0.35">
      <c r="B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7.5" customHeight="1" x14ac:dyDescent="0.35">
      <c r="B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7.5" customHeight="1" x14ac:dyDescent="0.35">
      <c r="B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</sheetData>
  <mergeCells count="13">
    <mergeCell ref="B60:B64"/>
    <mergeCell ref="A65:E65"/>
    <mergeCell ref="A1:O1"/>
    <mergeCell ref="D2:I2"/>
    <mergeCell ref="J2:N2"/>
    <mergeCell ref="A2:C2"/>
    <mergeCell ref="A4:A22"/>
    <mergeCell ref="A32:A38"/>
    <mergeCell ref="A39:A40"/>
    <mergeCell ref="A56:A59"/>
    <mergeCell ref="A41:A49"/>
    <mergeCell ref="A50:A52"/>
    <mergeCell ref="A23:A30"/>
  </mergeCells>
  <pageMargins left="0.25" right="0.25" top="0.75" bottom="0.75" header="0.3" footer="0.3"/>
  <pageSetup scale="35" fitToHeight="0" orientation="landscape" horizontalDpi="300" verticalDpi="300" r:id="rId1"/>
  <headerFooter>
    <oddHeader>&amp;C&amp;"Arial,Negrita"&amp;22MUNICIPIO DE TECALITLAN JALISCO
PORTAL VICTORIA NO.9      RFC:MTE871101HLA     TEL:371-41-8-01-69
NOMINA QUINCENAL EVENTUAL DEL 01 AL 15 DE MARZO DEL 2021</oddHead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EVENTUAL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Jorjais</cp:lastModifiedBy>
  <cp:lastPrinted>2023-09-21T20:22:57Z</cp:lastPrinted>
  <dcterms:created xsi:type="dcterms:W3CDTF">2018-12-24T16:10:45Z</dcterms:created>
  <dcterms:modified xsi:type="dcterms:W3CDTF">2023-09-21T20:23:28Z</dcterms:modified>
</cp:coreProperties>
</file>