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o/Desktop/"/>
    </mc:Choice>
  </mc:AlternateContent>
  <xr:revisionPtr revIDLastSave="0" documentId="8_{77FDA8EE-4A3F-4E41-9DDE-65DDA057D8C9}" xr6:coauthVersionLast="47" xr6:coauthVersionMax="47" xr10:uidLastSave="{00000000-0000-0000-0000-000000000000}"/>
  <bookViews>
    <workbookView xWindow="28800" yWindow="500" windowWidth="33600" windowHeight="20500" xr2:uid="{B545483D-4C6F-BA45-9AB6-6D51BBF4F633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34" i="1" l="1"/>
  <c r="J234" i="1"/>
  <c r="H234" i="1"/>
  <c r="O234" i="1" s="1"/>
  <c r="K233" i="1"/>
  <c r="J233" i="1"/>
  <c r="H233" i="1"/>
  <c r="O233" i="1" s="1"/>
  <c r="K232" i="1"/>
  <c r="H232" i="1"/>
  <c r="O232" i="1" s="1"/>
  <c r="K231" i="1"/>
  <c r="O231" i="1" s="1"/>
  <c r="J231" i="1"/>
  <c r="H231" i="1"/>
  <c r="O230" i="1"/>
  <c r="K230" i="1"/>
  <c r="J230" i="1"/>
  <c r="H230" i="1"/>
  <c r="K229" i="1"/>
  <c r="J229" i="1"/>
  <c r="H229" i="1"/>
  <c r="O229" i="1" s="1"/>
  <c r="O228" i="1"/>
  <c r="H228" i="1"/>
  <c r="K227" i="1"/>
  <c r="J227" i="1"/>
  <c r="H227" i="1"/>
  <c r="O227" i="1" s="1"/>
  <c r="K226" i="1"/>
  <c r="J226" i="1"/>
  <c r="O226" i="1" s="1"/>
  <c r="H226" i="1"/>
  <c r="K225" i="1"/>
  <c r="J225" i="1"/>
  <c r="H225" i="1"/>
  <c r="O225" i="1" s="1"/>
  <c r="K224" i="1"/>
  <c r="J224" i="1"/>
  <c r="O224" i="1" s="1"/>
  <c r="H224" i="1"/>
  <c r="K223" i="1"/>
  <c r="J223" i="1"/>
  <c r="H223" i="1"/>
  <c r="O223" i="1" s="1"/>
  <c r="K222" i="1"/>
  <c r="J222" i="1"/>
  <c r="O222" i="1" s="1"/>
  <c r="H222" i="1"/>
  <c r="K221" i="1"/>
  <c r="J221" i="1"/>
  <c r="H221" i="1"/>
  <c r="O221" i="1" s="1"/>
  <c r="K220" i="1"/>
  <c r="J220" i="1"/>
  <c r="O220" i="1" s="1"/>
  <c r="H220" i="1"/>
  <c r="K219" i="1"/>
  <c r="J219" i="1"/>
  <c r="H219" i="1"/>
  <c r="O219" i="1" s="1"/>
  <c r="K218" i="1"/>
  <c r="J218" i="1"/>
  <c r="O218" i="1" s="1"/>
  <c r="H218" i="1"/>
  <c r="K217" i="1"/>
  <c r="J217" i="1"/>
  <c r="H217" i="1"/>
  <c r="O217" i="1" s="1"/>
  <c r="K216" i="1"/>
  <c r="J216" i="1"/>
  <c r="O216" i="1" s="1"/>
  <c r="H216" i="1"/>
  <c r="K215" i="1"/>
  <c r="J215" i="1"/>
  <c r="H215" i="1"/>
  <c r="O215" i="1" s="1"/>
  <c r="K214" i="1"/>
  <c r="J214" i="1"/>
  <c r="O214" i="1" s="1"/>
  <c r="H214" i="1"/>
  <c r="K213" i="1"/>
  <c r="J213" i="1"/>
  <c r="H213" i="1"/>
  <c r="O213" i="1" s="1"/>
  <c r="K212" i="1"/>
  <c r="J212" i="1"/>
  <c r="O212" i="1" s="1"/>
  <c r="H212" i="1"/>
  <c r="K211" i="1"/>
  <c r="J211" i="1"/>
  <c r="H211" i="1"/>
  <c r="O211" i="1" s="1"/>
  <c r="K210" i="1"/>
  <c r="J210" i="1"/>
  <c r="O210" i="1" s="1"/>
  <c r="H210" i="1"/>
  <c r="K209" i="1"/>
  <c r="J209" i="1"/>
  <c r="H209" i="1"/>
  <c r="O209" i="1" s="1"/>
  <c r="K208" i="1"/>
  <c r="J208" i="1"/>
  <c r="O208" i="1" s="1"/>
  <c r="H208" i="1"/>
  <c r="K207" i="1"/>
  <c r="J207" i="1"/>
  <c r="H207" i="1"/>
  <c r="O207" i="1" s="1"/>
  <c r="K206" i="1"/>
  <c r="J206" i="1"/>
  <c r="O206" i="1" s="1"/>
  <c r="H206" i="1"/>
  <c r="K205" i="1"/>
  <c r="J205" i="1"/>
  <c r="H205" i="1"/>
  <c r="O205" i="1" s="1"/>
  <c r="K204" i="1"/>
  <c r="J204" i="1"/>
  <c r="O204" i="1" s="1"/>
  <c r="H204" i="1"/>
  <c r="K203" i="1"/>
  <c r="J203" i="1"/>
  <c r="H203" i="1"/>
  <c r="O203" i="1" s="1"/>
  <c r="K202" i="1"/>
  <c r="J202" i="1"/>
  <c r="O202" i="1" s="1"/>
  <c r="H202" i="1"/>
  <c r="K201" i="1"/>
  <c r="J201" i="1"/>
  <c r="H201" i="1"/>
  <c r="O201" i="1" s="1"/>
  <c r="K200" i="1"/>
  <c r="J200" i="1"/>
  <c r="O200" i="1" s="1"/>
  <c r="H200" i="1"/>
  <c r="K199" i="1"/>
  <c r="J199" i="1"/>
  <c r="H199" i="1"/>
  <c r="O199" i="1" s="1"/>
  <c r="K198" i="1"/>
  <c r="J198" i="1"/>
  <c r="O198" i="1" s="1"/>
  <c r="H198" i="1"/>
  <c r="K197" i="1"/>
  <c r="J197" i="1"/>
  <c r="H197" i="1"/>
  <c r="O197" i="1" s="1"/>
  <c r="K196" i="1"/>
  <c r="J196" i="1"/>
  <c r="O196" i="1" s="1"/>
  <c r="H196" i="1"/>
  <c r="K195" i="1"/>
  <c r="J195" i="1"/>
  <c r="H195" i="1"/>
  <c r="O195" i="1" s="1"/>
  <c r="K194" i="1"/>
  <c r="J194" i="1"/>
  <c r="O194" i="1" s="1"/>
  <c r="H194" i="1"/>
  <c r="K193" i="1"/>
  <c r="H193" i="1"/>
  <c r="O193" i="1" s="1"/>
  <c r="K192" i="1"/>
  <c r="J192" i="1"/>
  <c r="H192" i="1"/>
  <c r="O192" i="1" s="1"/>
  <c r="K191" i="1"/>
  <c r="J191" i="1"/>
  <c r="H191" i="1"/>
  <c r="O191" i="1" s="1"/>
  <c r="K190" i="1"/>
  <c r="J190" i="1"/>
  <c r="H190" i="1"/>
  <c r="O190" i="1" s="1"/>
  <c r="K189" i="1"/>
  <c r="J189" i="1"/>
  <c r="H189" i="1"/>
  <c r="O189" i="1" s="1"/>
  <c r="K188" i="1"/>
  <c r="J188" i="1"/>
  <c r="H188" i="1"/>
  <c r="O188" i="1" s="1"/>
  <c r="K187" i="1"/>
  <c r="J187" i="1"/>
  <c r="H187" i="1"/>
  <c r="O187" i="1" s="1"/>
  <c r="K186" i="1"/>
  <c r="J186" i="1"/>
  <c r="H186" i="1"/>
  <c r="O186" i="1" s="1"/>
  <c r="K185" i="1"/>
  <c r="J185" i="1"/>
  <c r="H185" i="1"/>
  <c r="O185" i="1" s="1"/>
  <c r="K184" i="1"/>
  <c r="J184" i="1"/>
  <c r="H184" i="1"/>
  <c r="O184" i="1" s="1"/>
  <c r="K183" i="1"/>
  <c r="J183" i="1"/>
  <c r="H183" i="1"/>
  <c r="O183" i="1" s="1"/>
  <c r="O182" i="1"/>
  <c r="J182" i="1"/>
  <c r="H182" i="1"/>
  <c r="O181" i="1"/>
  <c r="K181" i="1"/>
  <c r="J181" i="1"/>
  <c r="H181" i="1"/>
  <c r="K180" i="1"/>
  <c r="J180" i="1"/>
  <c r="H180" i="1"/>
  <c r="O180" i="1" s="1"/>
  <c r="O179" i="1"/>
  <c r="K179" i="1"/>
  <c r="J179" i="1"/>
  <c r="H179" i="1"/>
  <c r="K178" i="1"/>
  <c r="J178" i="1"/>
  <c r="H178" i="1"/>
  <c r="O178" i="1" s="1"/>
  <c r="O177" i="1"/>
  <c r="K177" i="1"/>
  <c r="J177" i="1"/>
  <c r="H177" i="1"/>
  <c r="K176" i="1"/>
  <c r="J176" i="1"/>
  <c r="H176" i="1"/>
  <c r="O176" i="1" s="1"/>
  <c r="O175" i="1"/>
  <c r="K175" i="1"/>
  <c r="J175" i="1"/>
  <c r="H175" i="1"/>
  <c r="K174" i="1"/>
  <c r="J174" i="1"/>
  <c r="H174" i="1"/>
  <c r="O174" i="1" s="1"/>
  <c r="O173" i="1"/>
  <c r="K173" i="1"/>
  <c r="J173" i="1"/>
  <c r="H173" i="1"/>
  <c r="K172" i="1"/>
  <c r="J172" i="1"/>
  <c r="H172" i="1"/>
  <c r="O172" i="1" s="1"/>
  <c r="O171" i="1"/>
  <c r="K171" i="1"/>
  <c r="J171" i="1"/>
  <c r="H171" i="1"/>
  <c r="K170" i="1"/>
  <c r="J170" i="1"/>
  <c r="H170" i="1"/>
  <c r="O170" i="1" s="1"/>
  <c r="O169" i="1"/>
  <c r="K169" i="1"/>
  <c r="J169" i="1"/>
  <c r="H169" i="1"/>
  <c r="K168" i="1"/>
  <c r="J168" i="1"/>
  <c r="H168" i="1"/>
  <c r="O168" i="1" s="1"/>
  <c r="O167" i="1"/>
  <c r="K167" i="1"/>
  <c r="J167" i="1"/>
  <c r="H167" i="1"/>
  <c r="K166" i="1"/>
  <c r="J166" i="1"/>
  <c r="H166" i="1"/>
  <c r="O166" i="1" s="1"/>
  <c r="O165" i="1"/>
  <c r="K165" i="1"/>
  <c r="J165" i="1"/>
  <c r="H165" i="1"/>
  <c r="K164" i="1"/>
  <c r="J164" i="1"/>
  <c r="H164" i="1"/>
  <c r="O164" i="1" s="1"/>
  <c r="O163" i="1"/>
  <c r="K163" i="1"/>
  <c r="J163" i="1"/>
  <c r="H163" i="1"/>
  <c r="K162" i="1"/>
  <c r="J162" i="1"/>
  <c r="H162" i="1"/>
  <c r="O162" i="1" s="1"/>
  <c r="O161" i="1"/>
  <c r="K161" i="1"/>
  <c r="J161" i="1"/>
  <c r="H161" i="1"/>
  <c r="K160" i="1"/>
  <c r="J160" i="1"/>
  <c r="H160" i="1"/>
  <c r="O160" i="1" s="1"/>
  <c r="O159" i="1"/>
  <c r="K159" i="1"/>
  <c r="J159" i="1"/>
  <c r="H159" i="1"/>
  <c r="K158" i="1"/>
  <c r="J158" i="1"/>
  <c r="H158" i="1"/>
  <c r="O158" i="1" s="1"/>
  <c r="O157" i="1"/>
  <c r="K157" i="1"/>
  <c r="J157" i="1"/>
  <c r="H157" i="1"/>
  <c r="K156" i="1"/>
  <c r="J156" i="1"/>
  <c r="H156" i="1"/>
  <c r="O156" i="1" s="1"/>
  <c r="O155" i="1"/>
  <c r="K155" i="1"/>
  <c r="J155" i="1"/>
  <c r="H155" i="1"/>
  <c r="K154" i="1"/>
  <c r="J154" i="1"/>
  <c r="H154" i="1"/>
  <c r="O154" i="1" s="1"/>
  <c r="O153" i="1"/>
  <c r="K153" i="1"/>
  <c r="J153" i="1"/>
  <c r="H153" i="1"/>
  <c r="K152" i="1"/>
  <c r="O152" i="1" s="1"/>
  <c r="H152" i="1"/>
  <c r="K151" i="1"/>
  <c r="O151" i="1" s="1"/>
  <c r="J151" i="1"/>
  <c r="H151" i="1"/>
  <c r="K150" i="1"/>
  <c r="J150" i="1"/>
  <c r="H150" i="1"/>
  <c r="O150" i="1" s="1"/>
  <c r="K149" i="1"/>
  <c r="O149" i="1" s="1"/>
  <c r="J149" i="1"/>
  <c r="H149" i="1"/>
  <c r="K148" i="1"/>
  <c r="J148" i="1"/>
  <c r="O148" i="1" s="1"/>
  <c r="H148" i="1"/>
  <c r="K147" i="1"/>
  <c r="O147" i="1" s="1"/>
  <c r="J147" i="1"/>
  <c r="H147" i="1"/>
  <c r="K146" i="1"/>
  <c r="J146" i="1"/>
  <c r="O146" i="1" s="1"/>
  <c r="H146" i="1"/>
  <c r="K145" i="1"/>
  <c r="O145" i="1" s="1"/>
  <c r="J145" i="1"/>
  <c r="H145" i="1"/>
  <c r="K144" i="1"/>
  <c r="J144" i="1"/>
  <c r="O144" i="1" s="1"/>
  <c r="H144" i="1"/>
  <c r="K143" i="1"/>
  <c r="O143" i="1" s="1"/>
  <c r="J143" i="1"/>
  <c r="H143" i="1"/>
  <c r="K142" i="1"/>
  <c r="J142" i="1"/>
  <c r="O142" i="1" s="1"/>
  <c r="H142" i="1"/>
  <c r="K141" i="1"/>
  <c r="O141" i="1" s="1"/>
  <c r="J141" i="1"/>
  <c r="H141" i="1"/>
  <c r="K140" i="1"/>
  <c r="J140" i="1"/>
  <c r="H140" i="1"/>
  <c r="O140" i="1" s="1"/>
  <c r="K139" i="1"/>
  <c r="O139" i="1" s="1"/>
  <c r="J139" i="1"/>
  <c r="H139" i="1"/>
  <c r="K138" i="1"/>
  <c r="H138" i="1"/>
  <c r="O138" i="1" s="1"/>
  <c r="K137" i="1"/>
  <c r="J137" i="1"/>
  <c r="O137" i="1" s="1"/>
  <c r="H137" i="1"/>
  <c r="K136" i="1"/>
  <c r="J136" i="1"/>
  <c r="H136" i="1"/>
  <c r="O136" i="1" s="1"/>
  <c r="K135" i="1"/>
  <c r="J135" i="1"/>
  <c r="O135" i="1" s="1"/>
  <c r="H135" i="1"/>
  <c r="K134" i="1"/>
  <c r="J134" i="1"/>
  <c r="H134" i="1"/>
  <c r="O134" i="1" s="1"/>
  <c r="K133" i="1"/>
  <c r="J133" i="1"/>
  <c r="O133" i="1" s="1"/>
  <c r="H133" i="1"/>
  <c r="K132" i="1"/>
  <c r="J132" i="1"/>
  <c r="H132" i="1"/>
  <c r="O132" i="1" s="1"/>
  <c r="K131" i="1"/>
  <c r="J131" i="1"/>
  <c r="O131" i="1" s="1"/>
  <c r="H131" i="1"/>
  <c r="K130" i="1"/>
  <c r="J130" i="1"/>
  <c r="H130" i="1"/>
  <c r="O130" i="1" s="1"/>
  <c r="K129" i="1"/>
  <c r="J129" i="1"/>
  <c r="O129" i="1" s="1"/>
  <c r="H129" i="1"/>
  <c r="K128" i="1"/>
  <c r="J128" i="1"/>
  <c r="H128" i="1"/>
  <c r="O128" i="1" s="1"/>
  <c r="K127" i="1"/>
  <c r="J127" i="1"/>
  <c r="O127" i="1" s="1"/>
  <c r="H127" i="1"/>
  <c r="K126" i="1"/>
  <c r="J126" i="1"/>
  <c r="H126" i="1"/>
  <c r="O126" i="1" s="1"/>
  <c r="K125" i="1"/>
  <c r="J125" i="1"/>
  <c r="O125" i="1" s="1"/>
  <c r="H125" i="1"/>
  <c r="K124" i="1"/>
  <c r="J124" i="1"/>
  <c r="H124" i="1"/>
  <c r="O124" i="1" s="1"/>
  <c r="K123" i="1"/>
  <c r="J123" i="1"/>
  <c r="O123" i="1" s="1"/>
  <c r="H123" i="1"/>
  <c r="K122" i="1"/>
  <c r="J122" i="1"/>
  <c r="H122" i="1"/>
  <c r="O122" i="1" s="1"/>
  <c r="K121" i="1"/>
  <c r="J121" i="1"/>
  <c r="O121" i="1" s="1"/>
  <c r="H121" i="1"/>
  <c r="K120" i="1"/>
  <c r="J120" i="1"/>
  <c r="H120" i="1"/>
  <c r="O120" i="1" s="1"/>
  <c r="K119" i="1"/>
  <c r="J119" i="1"/>
  <c r="O119" i="1" s="1"/>
  <c r="H119" i="1"/>
  <c r="K118" i="1"/>
  <c r="J118" i="1"/>
  <c r="H118" i="1"/>
  <c r="O118" i="1" s="1"/>
  <c r="K117" i="1"/>
  <c r="J117" i="1"/>
  <c r="O117" i="1" s="1"/>
  <c r="H117" i="1"/>
  <c r="K116" i="1"/>
  <c r="J116" i="1"/>
  <c r="H116" i="1"/>
  <c r="O116" i="1" s="1"/>
  <c r="K115" i="1"/>
  <c r="J115" i="1"/>
  <c r="O115" i="1" s="1"/>
  <c r="H115" i="1"/>
  <c r="K114" i="1"/>
  <c r="J114" i="1"/>
  <c r="H114" i="1"/>
  <c r="O114" i="1" s="1"/>
  <c r="K113" i="1"/>
  <c r="J113" i="1"/>
  <c r="O113" i="1" s="1"/>
  <c r="H113" i="1"/>
  <c r="K112" i="1"/>
  <c r="J112" i="1"/>
  <c r="H112" i="1"/>
  <c r="O112" i="1" s="1"/>
  <c r="K111" i="1"/>
  <c r="J111" i="1"/>
  <c r="O111" i="1" s="1"/>
  <c r="H111" i="1"/>
  <c r="K110" i="1"/>
  <c r="J110" i="1"/>
  <c r="H110" i="1"/>
  <c r="O110" i="1" s="1"/>
  <c r="K109" i="1"/>
  <c r="J109" i="1"/>
  <c r="O109" i="1" s="1"/>
  <c r="H109" i="1"/>
  <c r="K108" i="1"/>
  <c r="J108" i="1"/>
  <c r="H108" i="1"/>
  <c r="O108" i="1" s="1"/>
  <c r="K107" i="1"/>
  <c r="J107" i="1"/>
  <c r="O107" i="1" s="1"/>
  <c r="H107" i="1"/>
  <c r="K106" i="1"/>
  <c r="J106" i="1"/>
  <c r="H106" i="1"/>
  <c r="O106" i="1" s="1"/>
  <c r="K105" i="1"/>
  <c r="J105" i="1"/>
  <c r="O105" i="1" s="1"/>
  <c r="H105" i="1"/>
  <c r="K104" i="1"/>
  <c r="J104" i="1"/>
  <c r="H104" i="1"/>
  <c r="O104" i="1" s="1"/>
  <c r="K103" i="1"/>
  <c r="J103" i="1"/>
  <c r="O103" i="1" s="1"/>
  <c r="H103" i="1"/>
  <c r="K102" i="1"/>
  <c r="J102" i="1"/>
  <c r="H102" i="1"/>
  <c r="O102" i="1" s="1"/>
  <c r="K101" i="1"/>
  <c r="J101" i="1"/>
  <c r="O101" i="1" s="1"/>
  <c r="H101" i="1"/>
  <c r="K100" i="1"/>
  <c r="J100" i="1"/>
  <c r="H100" i="1"/>
  <c r="O100" i="1" s="1"/>
  <c r="K99" i="1"/>
  <c r="J99" i="1"/>
  <c r="O99" i="1" s="1"/>
  <c r="H99" i="1"/>
  <c r="K98" i="1"/>
  <c r="J98" i="1"/>
  <c r="H98" i="1"/>
  <c r="O98" i="1" s="1"/>
  <c r="K97" i="1"/>
  <c r="J97" i="1"/>
  <c r="O97" i="1" s="1"/>
  <c r="H97" i="1"/>
  <c r="K96" i="1"/>
  <c r="J96" i="1"/>
  <c r="H96" i="1"/>
  <c r="O96" i="1" s="1"/>
  <c r="K95" i="1"/>
  <c r="J95" i="1"/>
  <c r="O95" i="1" s="1"/>
  <c r="H95" i="1"/>
  <c r="K94" i="1"/>
  <c r="J94" i="1"/>
  <c r="H94" i="1"/>
  <c r="O94" i="1" s="1"/>
  <c r="K93" i="1"/>
  <c r="J93" i="1"/>
  <c r="O93" i="1" s="1"/>
  <c r="H93" i="1"/>
  <c r="K92" i="1"/>
  <c r="J92" i="1"/>
  <c r="H92" i="1"/>
  <c r="O92" i="1" s="1"/>
  <c r="K91" i="1"/>
  <c r="J91" i="1"/>
  <c r="O91" i="1" s="1"/>
  <c r="H91" i="1"/>
  <c r="K90" i="1"/>
  <c r="J90" i="1"/>
  <c r="H90" i="1"/>
  <c r="O90" i="1" s="1"/>
  <c r="K89" i="1"/>
  <c r="J89" i="1"/>
  <c r="O89" i="1" s="1"/>
  <c r="H89" i="1"/>
  <c r="K88" i="1"/>
  <c r="J88" i="1"/>
  <c r="H88" i="1"/>
  <c r="O88" i="1" s="1"/>
  <c r="K87" i="1"/>
  <c r="J87" i="1"/>
  <c r="O87" i="1" s="1"/>
  <c r="H87" i="1"/>
  <c r="K86" i="1"/>
  <c r="J86" i="1"/>
  <c r="H86" i="1"/>
  <c r="O86" i="1" s="1"/>
  <c r="J85" i="1"/>
  <c r="H85" i="1"/>
  <c r="O85" i="1" s="1"/>
  <c r="K84" i="1"/>
  <c r="J84" i="1"/>
  <c r="H84" i="1"/>
  <c r="O84" i="1" s="1"/>
  <c r="K83" i="1"/>
  <c r="J83" i="1"/>
  <c r="H83" i="1"/>
  <c r="O83" i="1" s="1"/>
  <c r="K82" i="1"/>
  <c r="J82" i="1"/>
  <c r="H82" i="1"/>
  <c r="O82" i="1" s="1"/>
  <c r="K81" i="1"/>
  <c r="J81" i="1"/>
  <c r="H81" i="1"/>
  <c r="O81" i="1" s="1"/>
  <c r="K80" i="1"/>
  <c r="J80" i="1"/>
  <c r="H80" i="1"/>
  <c r="O80" i="1" s="1"/>
  <c r="K79" i="1"/>
  <c r="J79" i="1"/>
  <c r="H79" i="1"/>
  <c r="O79" i="1" s="1"/>
  <c r="K78" i="1"/>
  <c r="J78" i="1"/>
  <c r="H78" i="1"/>
  <c r="O78" i="1" s="1"/>
  <c r="K77" i="1"/>
  <c r="J77" i="1"/>
  <c r="H77" i="1"/>
  <c r="O77" i="1" s="1"/>
  <c r="K76" i="1"/>
  <c r="J76" i="1"/>
  <c r="H76" i="1"/>
  <c r="O76" i="1" s="1"/>
  <c r="K75" i="1"/>
  <c r="J75" i="1"/>
  <c r="H75" i="1"/>
  <c r="O75" i="1" s="1"/>
  <c r="K74" i="1"/>
  <c r="J74" i="1"/>
  <c r="H74" i="1"/>
  <c r="O74" i="1" s="1"/>
  <c r="K73" i="1"/>
  <c r="J73" i="1"/>
  <c r="H73" i="1"/>
  <c r="O73" i="1" s="1"/>
  <c r="K72" i="1"/>
  <c r="J72" i="1"/>
  <c r="H72" i="1"/>
  <c r="O72" i="1" s="1"/>
  <c r="K71" i="1"/>
  <c r="J71" i="1"/>
  <c r="H71" i="1"/>
  <c r="O71" i="1" s="1"/>
  <c r="K70" i="1"/>
  <c r="J70" i="1"/>
  <c r="H70" i="1"/>
  <c r="O70" i="1" s="1"/>
  <c r="K69" i="1"/>
  <c r="J69" i="1"/>
  <c r="H69" i="1"/>
  <c r="O69" i="1" s="1"/>
  <c r="K68" i="1"/>
  <c r="J68" i="1"/>
  <c r="H68" i="1"/>
  <c r="O68" i="1" s="1"/>
  <c r="K67" i="1"/>
  <c r="J67" i="1"/>
  <c r="H67" i="1"/>
  <c r="O67" i="1" s="1"/>
  <c r="K66" i="1"/>
  <c r="J66" i="1"/>
  <c r="H66" i="1"/>
  <c r="O66" i="1" s="1"/>
  <c r="K65" i="1"/>
  <c r="J65" i="1"/>
  <c r="H65" i="1"/>
  <c r="O65" i="1" s="1"/>
  <c r="K64" i="1"/>
  <c r="J64" i="1"/>
  <c r="H64" i="1"/>
  <c r="O64" i="1" s="1"/>
  <c r="K63" i="1"/>
  <c r="J63" i="1"/>
  <c r="H63" i="1"/>
  <c r="O63" i="1" s="1"/>
  <c r="K62" i="1"/>
  <c r="J62" i="1"/>
  <c r="H62" i="1"/>
  <c r="O62" i="1" s="1"/>
  <c r="K61" i="1"/>
  <c r="J61" i="1"/>
  <c r="H61" i="1"/>
  <c r="O61" i="1" s="1"/>
  <c r="K60" i="1"/>
  <c r="J60" i="1"/>
  <c r="H60" i="1"/>
  <c r="O60" i="1" s="1"/>
  <c r="K59" i="1"/>
  <c r="J59" i="1"/>
  <c r="H59" i="1"/>
  <c r="O59" i="1" s="1"/>
  <c r="K58" i="1"/>
  <c r="J58" i="1"/>
  <c r="H58" i="1"/>
  <c r="O58" i="1" s="1"/>
  <c r="K57" i="1"/>
  <c r="J57" i="1"/>
  <c r="H57" i="1"/>
  <c r="O57" i="1" s="1"/>
  <c r="K56" i="1"/>
  <c r="J56" i="1"/>
  <c r="H56" i="1"/>
  <c r="O56" i="1" s="1"/>
  <c r="K55" i="1"/>
  <c r="J55" i="1"/>
  <c r="H55" i="1"/>
  <c r="O55" i="1" s="1"/>
  <c r="K54" i="1"/>
  <c r="J54" i="1"/>
  <c r="H54" i="1"/>
  <c r="O54" i="1" s="1"/>
  <c r="K53" i="1"/>
  <c r="J53" i="1"/>
  <c r="H53" i="1"/>
  <c r="O53" i="1" s="1"/>
  <c r="K52" i="1"/>
  <c r="J52" i="1"/>
  <c r="H52" i="1"/>
  <c r="O52" i="1" s="1"/>
  <c r="K51" i="1"/>
  <c r="J51" i="1"/>
  <c r="H51" i="1"/>
  <c r="O51" i="1" s="1"/>
  <c r="K50" i="1"/>
  <c r="J50" i="1"/>
  <c r="H50" i="1"/>
  <c r="O50" i="1" s="1"/>
  <c r="K49" i="1"/>
  <c r="J49" i="1"/>
  <c r="H49" i="1"/>
  <c r="O49" i="1" s="1"/>
  <c r="K48" i="1"/>
  <c r="J48" i="1"/>
  <c r="H48" i="1"/>
  <c r="O48" i="1" s="1"/>
  <c r="K47" i="1"/>
  <c r="J47" i="1"/>
  <c r="H47" i="1"/>
  <c r="O47" i="1" s="1"/>
  <c r="K46" i="1"/>
  <c r="J46" i="1"/>
  <c r="H46" i="1"/>
  <c r="O46" i="1" s="1"/>
  <c r="K45" i="1"/>
  <c r="J45" i="1"/>
  <c r="H45" i="1"/>
  <c r="O45" i="1" s="1"/>
  <c r="K44" i="1"/>
  <c r="J44" i="1"/>
  <c r="H44" i="1"/>
  <c r="O44" i="1" s="1"/>
  <c r="K43" i="1"/>
  <c r="J43" i="1"/>
  <c r="H43" i="1"/>
  <c r="O43" i="1" s="1"/>
  <c r="K42" i="1"/>
  <c r="J42" i="1"/>
  <c r="H42" i="1"/>
  <c r="O42" i="1" s="1"/>
  <c r="K41" i="1"/>
  <c r="J41" i="1"/>
  <c r="H41" i="1"/>
  <c r="O41" i="1" s="1"/>
  <c r="K40" i="1"/>
  <c r="J40" i="1"/>
  <c r="H40" i="1"/>
  <c r="O40" i="1" s="1"/>
  <c r="K39" i="1"/>
  <c r="J39" i="1"/>
  <c r="H39" i="1"/>
  <c r="O39" i="1" s="1"/>
  <c r="K38" i="1"/>
  <c r="J38" i="1"/>
  <c r="H38" i="1"/>
  <c r="O38" i="1" s="1"/>
  <c r="K37" i="1"/>
  <c r="J37" i="1"/>
  <c r="H37" i="1"/>
  <c r="O37" i="1" s="1"/>
  <c r="K36" i="1"/>
  <c r="J36" i="1"/>
  <c r="H36" i="1"/>
  <c r="O36" i="1" s="1"/>
  <c r="K35" i="1"/>
  <c r="J35" i="1"/>
  <c r="H35" i="1"/>
  <c r="O35" i="1" s="1"/>
  <c r="K34" i="1"/>
  <c r="J34" i="1"/>
  <c r="H34" i="1"/>
  <c r="O34" i="1" s="1"/>
  <c r="K33" i="1"/>
  <c r="J33" i="1"/>
  <c r="H33" i="1"/>
  <c r="O33" i="1" s="1"/>
  <c r="K32" i="1"/>
  <c r="J32" i="1"/>
  <c r="H32" i="1"/>
  <c r="O32" i="1" s="1"/>
  <c r="K31" i="1"/>
  <c r="J31" i="1"/>
  <c r="H31" i="1"/>
  <c r="O31" i="1" s="1"/>
  <c r="K30" i="1"/>
  <c r="J30" i="1"/>
  <c r="H30" i="1"/>
  <c r="O30" i="1" s="1"/>
  <c r="K29" i="1"/>
  <c r="J29" i="1"/>
  <c r="H29" i="1"/>
  <c r="O29" i="1" s="1"/>
  <c r="K28" i="1"/>
  <c r="J28" i="1"/>
  <c r="H28" i="1"/>
  <c r="O28" i="1" s="1"/>
  <c r="K27" i="1"/>
  <c r="J27" i="1"/>
  <c r="H27" i="1"/>
  <c r="O27" i="1" s="1"/>
  <c r="K26" i="1"/>
  <c r="J26" i="1"/>
  <c r="H26" i="1"/>
  <c r="O26" i="1" s="1"/>
  <c r="K25" i="1"/>
  <c r="J25" i="1"/>
  <c r="H25" i="1"/>
  <c r="O25" i="1" s="1"/>
  <c r="K24" i="1"/>
  <c r="J24" i="1"/>
  <c r="H24" i="1"/>
  <c r="O24" i="1" s="1"/>
  <c r="K23" i="1"/>
  <c r="J23" i="1"/>
  <c r="H23" i="1"/>
  <c r="O23" i="1" s="1"/>
  <c r="K22" i="1"/>
  <c r="J22" i="1"/>
  <c r="H22" i="1"/>
  <c r="O22" i="1" s="1"/>
  <c r="K21" i="1"/>
  <c r="J21" i="1"/>
  <c r="H21" i="1"/>
  <c r="O21" i="1" s="1"/>
  <c r="K20" i="1"/>
  <c r="J20" i="1"/>
  <c r="H20" i="1"/>
  <c r="O20" i="1" s="1"/>
  <c r="K19" i="1"/>
  <c r="J19" i="1"/>
  <c r="H19" i="1"/>
  <c r="O19" i="1" s="1"/>
  <c r="K18" i="1"/>
  <c r="J18" i="1"/>
  <c r="H18" i="1"/>
  <c r="O18" i="1" s="1"/>
  <c r="K17" i="1"/>
  <c r="J17" i="1"/>
  <c r="H17" i="1"/>
  <c r="O17" i="1" s="1"/>
  <c r="K16" i="1"/>
  <c r="J16" i="1"/>
  <c r="H16" i="1"/>
  <c r="O16" i="1" s="1"/>
  <c r="K15" i="1"/>
  <c r="J15" i="1"/>
  <c r="H15" i="1"/>
  <c r="O15" i="1" s="1"/>
  <c r="K14" i="1"/>
  <c r="J14" i="1"/>
  <c r="H14" i="1"/>
  <c r="O14" i="1" s="1"/>
  <c r="K13" i="1"/>
  <c r="J13" i="1"/>
  <c r="H13" i="1"/>
  <c r="O13" i="1" s="1"/>
  <c r="K12" i="1"/>
  <c r="J12" i="1"/>
  <c r="H12" i="1"/>
  <c r="O12" i="1" s="1"/>
  <c r="K11" i="1"/>
  <c r="J11" i="1"/>
  <c r="H11" i="1"/>
  <c r="O11" i="1" s="1"/>
  <c r="K10" i="1"/>
  <c r="J10" i="1"/>
  <c r="H10" i="1"/>
  <c r="O10" i="1" s="1"/>
  <c r="K9" i="1"/>
  <c r="J9" i="1"/>
  <c r="H9" i="1"/>
  <c r="O9" i="1" s="1"/>
  <c r="K8" i="1"/>
  <c r="J8" i="1"/>
  <c r="H8" i="1"/>
  <c r="O8" i="1" s="1"/>
  <c r="K7" i="1"/>
  <c r="J7" i="1"/>
  <c r="H7" i="1"/>
  <c r="O7" i="1" s="1"/>
  <c r="K6" i="1"/>
  <c r="J6" i="1"/>
  <c r="H6" i="1"/>
  <c r="O6" i="1" s="1"/>
  <c r="K5" i="1"/>
  <c r="J5" i="1"/>
  <c r="H5" i="1"/>
  <c r="O5" i="1" s="1"/>
  <c r="K4" i="1"/>
  <c r="J4" i="1"/>
  <c r="H4" i="1"/>
  <c r="O4" i="1" s="1"/>
  <c r="K3" i="1"/>
  <c r="J3" i="1"/>
  <c r="H3" i="1"/>
  <c r="O3" i="1" s="1"/>
</calcChain>
</file>

<file path=xl/sharedStrings.xml><?xml version="1.0" encoding="utf-8"?>
<sst xmlns="http://schemas.openxmlformats.org/spreadsheetml/2006/main" count="479" uniqueCount="261">
  <si>
    <t>NOMBRE DE LA PLAZA</t>
  </si>
  <si>
    <t>ADSCRIPCIÓN DE LA PLAZA</t>
  </si>
  <si>
    <t>PARTIDA GENERICA</t>
  </si>
  <si>
    <t xml:space="preserve">FF </t>
  </si>
  <si>
    <t>No. PLAZAS</t>
  </si>
  <si>
    <t>111-113
DIETAS Y SUELDO BASE</t>
  </si>
  <si>
    <t>SUMA TOTAL DE REMUNERACIONES</t>
  </si>
  <si>
    <t>MENSUAL</t>
  </si>
  <si>
    <t>ANUAL</t>
  </si>
  <si>
    <t>PRIMAS POR AÑOS DE SERVICIOS EFECTIVOS PRESTADOS</t>
  </si>
  <si>
    <t>PRIMA VACACIONAL Y DOMINICAL</t>
  </si>
  <si>
    <t>GRATIFICACIÓN DE FIN DE AÑO (AGUINALDO)</t>
  </si>
  <si>
    <t>HORAS EXTRAORDINARIAS</t>
  </si>
  <si>
    <t>COMPENSACIONES</t>
  </si>
  <si>
    <t>OTRAS PRESTACIONES</t>
  </si>
  <si>
    <t>Regidores</t>
  </si>
  <si>
    <t>Sala de regidores</t>
  </si>
  <si>
    <t>Sindíco</t>
  </si>
  <si>
    <t>Sindicatura</t>
  </si>
  <si>
    <t>Secretario general</t>
  </si>
  <si>
    <t>Secretaría general</t>
  </si>
  <si>
    <t>Presidente</t>
  </si>
  <si>
    <t>Presidencia</t>
  </si>
  <si>
    <t>ENCARGADO DE ARCHIVO</t>
  </si>
  <si>
    <t>SECRETARIA GENERAL</t>
  </si>
  <si>
    <t>SECRETARIA DE PRESIDENTE</t>
  </si>
  <si>
    <t>PRESIDENCIA</t>
  </si>
  <si>
    <t>OFICIAL DE REGISTRO CIVIL</t>
  </si>
  <si>
    <t>OFICIAL AUXILIAR DE REGISTRO CIVIL</t>
  </si>
  <si>
    <t>SECRETARIA DE REGISTRO CIVIL (A)</t>
  </si>
  <si>
    <t>SECRETRIA DE REGISTRO CIVIL (B)</t>
  </si>
  <si>
    <t>ASESOR JURIDICO</t>
  </si>
  <si>
    <t>SINDICATURA</t>
  </si>
  <si>
    <t>SECRETARIA DE SINDICATURA</t>
  </si>
  <si>
    <t>JUEZ MUNICIPAL</t>
  </si>
  <si>
    <t xml:space="preserve">DIRECTOR DE REGLAMENTOS </t>
  </si>
  <si>
    <t>INSPECTOR</t>
  </si>
  <si>
    <t>JEFE DE GABINETE</t>
  </si>
  <si>
    <t>JEFATURA DE GABINETE</t>
  </si>
  <si>
    <t>SECRETARIA DE JEFE DE GABINETE</t>
  </si>
  <si>
    <t>TITULAR DEL ORGANO INTERNO DE CONTROL</t>
  </si>
  <si>
    <t>CONTRALORIA MUNICIPAL</t>
  </si>
  <si>
    <t>TITULAR DE UNIDAD DE TRANSPARENCIA</t>
  </si>
  <si>
    <t>UNIDAD DE TRANSPARENCIA</t>
  </si>
  <si>
    <t>SECRETARIA DE REGIDORES</t>
  </si>
  <si>
    <t>SALA DE REGIDORES</t>
  </si>
  <si>
    <t xml:space="preserve">COORDINADOR GENERAL </t>
  </si>
  <si>
    <t>COORDINACIÓN GENERAL DE  ADMINISTRACIÓN Y OFICIALIA MAYOR</t>
  </si>
  <si>
    <t>ENCARGADA DE RECURSOS HUMANOS</t>
  </si>
  <si>
    <t>AUXILIAR ADMINISTRATIVA DE RECURSOS HUMANOS</t>
  </si>
  <si>
    <t>ENCARGADO DE PARQUE VEHICULAR</t>
  </si>
  <si>
    <t>MECANICO</t>
  </si>
  <si>
    <t>CHOFER</t>
  </si>
  <si>
    <t>RECEPCIONISTA</t>
  </si>
  <si>
    <t>CONSERJE DE PRESIDENCIA (A)</t>
  </si>
  <si>
    <t>CONSERJE DE PRESIDENCIA (B)</t>
  </si>
  <si>
    <t>MENSAJERO</t>
  </si>
  <si>
    <t>JEFE DE RELACIONES PUBLICAS</t>
  </si>
  <si>
    <t>DIRECTOR DE COMUNICACIÓN SOCIAL</t>
  </si>
  <si>
    <t>FOTOGRAFO</t>
  </si>
  <si>
    <t>AUXILIAR DE DISEÑO</t>
  </si>
  <si>
    <t>ENCARGADO DE IMAGEN Y DISEÑO</t>
  </si>
  <si>
    <t>AUXILIAR ADMINISTRATIVO DE COMUNICACIÓN SOCIAL</t>
  </si>
  <si>
    <t>ENCARGADO DE COMPUTO</t>
  </si>
  <si>
    <t>AUXILIAR DE INFORMATICA</t>
  </si>
  <si>
    <t>DELEGADO DE AHUIJULLO</t>
  </si>
  <si>
    <t>OFICIAL DE REGISTRO CIVIL DELEGACION AHUIJULLO</t>
  </si>
  <si>
    <t>AUXILIAR ADMINISTRATIVO DE DELEGACION AHUIJULLO</t>
  </si>
  <si>
    <t>AUXILIAR DELEGACION AHUIJULLO</t>
  </si>
  <si>
    <t>JARDINERO DELEGACION AHUIJULLO</t>
  </si>
  <si>
    <t>RADIO OPERADOR DELEGACION AHUIJULLO</t>
  </si>
  <si>
    <t>AGENTE DE LA PURISIMA</t>
  </si>
  <si>
    <t>AUXILIAR ADMINISTRATIVO</t>
  </si>
  <si>
    <t>JARDINERO AGENCIA PURISIMA</t>
  </si>
  <si>
    <t>FONTANERO AGENCIA PURISIMA</t>
  </si>
  <si>
    <t>INTENDENTE CASA DE SALUD AGENCIA PURISIMA</t>
  </si>
  <si>
    <t>AGENTE DE SANTIAGO</t>
  </si>
  <si>
    <t>INTENDENTE AGENCIA SANTIAGO</t>
  </si>
  <si>
    <t xml:space="preserve">JARDINERO AGENCIA SANTIAGO </t>
  </si>
  <si>
    <t>COORDINADORA GENERAL</t>
  </si>
  <si>
    <t>COORDINACIÓN DE EDUCACIÓN Y DESARROLLO INTEGRAL</t>
  </si>
  <si>
    <t>SECRETARIA DE COORDINACION</t>
  </si>
  <si>
    <t>DIRECTORA DE UNIDAD DE SERVICIOS MEDICOS MUNICIPALES</t>
  </si>
  <si>
    <t>AUXILIAR ADMINISTRATIVO SERVICIOS MEDICOS MUNICIPALES</t>
  </si>
  <si>
    <t>MEDICO MUNICIPAL</t>
  </si>
  <si>
    <t>AUXILIAR MEDICO MUNICIPAL</t>
  </si>
  <si>
    <t>DENTISTA TURNO MATUTINO</t>
  </si>
  <si>
    <t>DENTISTA TURNO VESPERTINO</t>
  </si>
  <si>
    <t>ENFERMERA</t>
  </si>
  <si>
    <t>ENFERMERO</t>
  </si>
  <si>
    <t>PSICOLOGA</t>
  </si>
  <si>
    <t>NUTRIOLOGA</t>
  </si>
  <si>
    <t>PROMOTORA DE SALUD</t>
  </si>
  <si>
    <t>CHOFER DE AMBULANCIA (A)</t>
  </si>
  <si>
    <t>CHOFER DE AMBULANCIA (B)</t>
  </si>
  <si>
    <t>PARAMEDICO (A)</t>
  </si>
  <si>
    <t>PARAMEDICO (B)</t>
  </si>
  <si>
    <t>CHOFER DE BRIGADA DE SALUD</t>
  </si>
  <si>
    <t>INTENDENTE UNIDAD DE SERVICIOS MEDICOS MUNICIPALES T/M</t>
  </si>
  <si>
    <t>INTENDENTE UNIDAD DE SERVICIOS MEDICOS MUNICIPALES T/V</t>
  </si>
  <si>
    <t>ENCARGADO DE EDUCACION</t>
  </si>
  <si>
    <t>CHOFER CAMION ESCOLAR (A)</t>
  </si>
  <si>
    <t>CHOFER CAMION ESCOLAR (B)</t>
  </si>
  <si>
    <t>CHOFER CAMION ESCOLAR ( C )</t>
  </si>
  <si>
    <t>CHOFER CAMION ESCOLAR (D)</t>
  </si>
  <si>
    <t>DIRECTOR DE DEPORTES</t>
  </si>
  <si>
    <t>PROMOTOR DE DEPORTES(A)</t>
  </si>
  <si>
    <t>PROMOTOR DE DEPORTES (B)</t>
  </si>
  <si>
    <t xml:space="preserve">JARDINERO CANCHA SAN JUAN </t>
  </si>
  <si>
    <t>ENCARGADO DE CANCHA EJIDAL</t>
  </si>
  <si>
    <t xml:space="preserve">ENCARGADO DE UNIDAD DEPORTIVA </t>
  </si>
  <si>
    <t>ENCARGADO DE CANCHA LA LOMA</t>
  </si>
  <si>
    <t>ENCARGADO DE POLIDEPORTIVO</t>
  </si>
  <si>
    <t>ENCARGADA DE INSTANCIA DEL ADULTO MAYOR</t>
  </si>
  <si>
    <t>SECRETARIA DE INSTANCIA DEL ADULTO MAYOR</t>
  </si>
  <si>
    <t>ENCARGADO DE INSTANCIA DE LA JUVENTUD</t>
  </si>
  <si>
    <t>COORDINADORA DE GRUPOS COMUNITARIOS</t>
  </si>
  <si>
    <t>DIRECTOR DE CULTURA Y TURISMO</t>
  </si>
  <si>
    <t>CRONISTA MUNICIPAL</t>
  </si>
  <si>
    <t>ENCARGADO DE LOGISTICA Y DECORACIÓN</t>
  </si>
  <si>
    <t>PROMOTORA DE CULTURA</t>
  </si>
  <si>
    <t>AUXILIAR DE BIBLIOTECA</t>
  </si>
  <si>
    <t>INTENDENTE DE CASA DE LA CULTURA</t>
  </si>
  <si>
    <t>INSTRUCTOR DE MÚSICA</t>
  </si>
  <si>
    <t>ENCARGADA DE MUSEO</t>
  </si>
  <si>
    <t>PROMOTORA DE MUSEO</t>
  </si>
  <si>
    <t>AUXILIAR DE MUSEO</t>
  </si>
  <si>
    <t>INSTRUCTOR DE MARIACHI MUNICIPAL</t>
  </si>
  <si>
    <t>INTENDENTE DE MUSEO</t>
  </si>
  <si>
    <t>COORDINADOR GENERAL</t>
  </si>
  <si>
    <t>COORDINACIÓN DE DESARROLLO ECÓNOMICO Y COMBATE A LA DESIGUALDAD</t>
  </si>
  <si>
    <t>ENCARGADO DE APOYOS SOCIALES</t>
  </si>
  <si>
    <t>AUXILIAR ADMINISTRATIVA DE ASISTENCIA SOCIAL</t>
  </si>
  <si>
    <t>ENLACE DE PROGRAMAS ESTATALES</t>
  </si>
  <si>
    <t>ENCARGADO DE PROMOCION ECONOMICA</t>
  </si>
  <si>
    <t>DIRECTOR DE FOMENTO AGROPECARIO</t>
  </si>
  <si>
    <t>PROMOTOR DE FOMENTO AGROPECUARIO</t>
  </si>
  <si>
    <t>AUXILIAR ADMINISTRATIVA DE FOMENTO AGROPECUARIO</t>
  </si>
  <si>
    <t>INSPECTOR GANADERO</t>
  </si>
  <si>
    <t>CHOFER DE MAQUINARIA</t>
  </si>
  <si>
    <t>AUXILIAR DE MAQUINARIA (A)</t>
  </si>
  <si>
    <t>AUXILIAR DE MAQUINARIA (B)</t>
  </si>
  <si>
    <t>OPERADOR MOTOCONFORMADORA</t>
  </si>
  <si>
    <t>OPERADOR RETROEXCAVADORA</t>
  </si>
  <si>
    <t>OPERADOR MAQUINA D-6</t>
  </si>
  <si>
    <t>OPER. MAQ. CATERPILLAR</t>
  </si>
  <si>
    <t>OPERADOR DE MAQUINARIA (A)</t>
  </si>
  <si>
    <t>OPERADOR DE MAQUINARIA (B)</t>
  </si>
  <si>
    <t>OPERADOR DE MAQUINARIA ( C )</t>
  </si>
  <si>
    <t>COORDINACIÓN DE SERVICIOS PÚBLICOS MUNICIPALES Y CONSTRUCCIÓN DE COMUNIDAD</t>
  </si>
  <si>
    <t>DIRECTOR DE AGUA POTABLE</t>
  </si>
  <si>
    <t>AUXILIAR ADMINISTRATIVO DE AGUA POTABLE (A)</t>
  </si>
  <si>
    <t>AUXILIAR ADMINISTRATIVO DE AGUA POTABLE (B)</t>
  </si>
  <si>
    <t xml:space="preserve">SECRETARIA DE AGUA POTABLE </t>
  </si>
  <si>
    <t>AUXILIAR TECNICO DE AGUA POTABLE</t>
  </si>
  <si>
    <t>FONTANERO (A)</t>
  </si>
  <si>
    <t>FONTANERO (B)</t>
  </si>
  <si>
    <t>FONTANERO ( C )</t>
  </si>
  <si>
    <t>FONTANERO (D)</t>
  </si>
  <si>
    <t>TECNICO EN MANTENIMIENTO DE AGUA POTABLE (A)</t>
  </si>
  <si>
    <t>TECNICO EN MANTENIMIENTO DE AGUA POTABLE (B)</t>
  </si>
  <si>
    <t>ENCARGADO DE BOMBAS (A)</t>
  </si>
  <si>
    <t>ENCARGADO DE BOMBAS (B)</t>
  </si>
  <si>
    <t>ENCARGADO DE BOMBAS ( C )</t>
  </si>
  <si>
    <t>ENCARGADO DE BOMBAS (D)</t>
  </si>
  <si>
    <t>ENCARGADO DE BOMBAS ( E )</t>
  </si>
  <si>
    <t>ENCARGADO DE BOMBAS (F)</t>
  </si>
  <si>
    <t>ENCARGADO DE ALCANTARILLADO</t>
  </si>
  <si>
    <t>AUXILIAR DE ALCANTARILLADO</t>
  </si>
  <si>
    <t>ENCARGADO DE PLANEACION Y PARTICIPACION CIUDADANA</t>
  </si>
  <si>
    <t xml:space="preserve">AUXILIAR DE PROGRAMAS DE PARTICIPACION CIUDADANA </t>
  </si>
  <si>
    <t>ENCARGADO DE SERVICIOS GENERALES</t>
  </si>
  <si>
    <t>JEFE OPERATIVO DE SERVICIOS GENERALES</t>
  </si>
  <si>
    <t>BARRENDERO (A)</t>
  </si>
  <si>
    <t>BARRENDERO (B)</t>
  </si>
  <si>
    <t>BARRENDERO ( C )</t>
  </si>
  <si>
    <t>BARRENDERO (D)</t>
  </si>
  <si>
    <t>AUXILIAR DE SERVICIOS GENERALES (A)</t>
  </si>
  <si>
    <t>AUXILIAR DE SERVICIOS GENERALES (B)</t>
  </si>
  <si>
    <t>AUXILIAR DE SERVICIOS GENERALES ( C )</t>
  </si>
  <si>
    <t>AUXILIAR DE SERVICIOS GENERALES (D)</t>
  </si>
  <si>
    <t>AUXILIAR DE SERVICIOS GENERALES ( E )</t>
  </si>
  <si>
    <t>AUXILIAR DE SERVICIOS GENERALES (F)</t>
  </si>
  <si>
    <t>INTENDENTE AUDITORIO MUNICIPAL</t>
  </si>
  <si>
    <t>INTENDENTE DEL MERCADO MPAL</t>
  </si>
  <si>
    <t>INTENDENTE BAÑOS PUBLICOS (A)</t>
  </si>
  <si>
    <t>INTENDENTE BAÑOS PUBLICOS (B)</t>
  </si>
  <si>
    <t>INTENDENTE UNIDAD ADMINISTRATIVA (A)</t>
  </si>
  <si>
    <t>INTENDENTE UNIDAD ADMINISTRATIVA (B)</t>
  </si>
  <si>
    <t>INTENDENTE CADER</t>
  </si>
  <si>
    <t>ENCARGADO DE PARQUES Y JARDINES</t>
  </si>
  <si>
    <t>AYUDANTE DE PARQUES Y JARDINES(A)</t>
  </si>
  <si>
    <t>AYUDANTE DE PARQUES Y JARDINES (B)</t>
  </si>
  <si>
    <t>ENCARGADA DE PARQUE MUNICIPAL</t>
  </si>
  <si>
    <t>ENCARGADO DE ALUMBRADO PUBLICO</t>
  </si>
  <si>
    <t>JEFE DE ALUMBRADO PUBLICO</t>
  </si>
  <si>
    <t>JEFE ADMINISTRATIVO DEL RASTRO MUNICIPAL</t>
  </si>
  <si>
    <t>VETERINARIO</t>
  </si>
  <si>
    <t>TRANSPORTADOR DE CARNES</t>
  </si>
  <si>
    <t>VELADOR DEL RASTRO MUNICIPAL</t>
  </si>
  <si>
    <t>ENCARGADO DE CEMENTERIO</t>
  </si>
  <si>
    <t>AUXILIAR DE CEMENTERIO</t>
  </si>
  <si>
    <t>ENCARGADO DE ECOLOGIA Y ASEO PUBLICO</t>
  </si>
  <si>
    <t>AUXILIAR DE ECOLOGIA</t>
  </si>
  <si>
    <t>ENCARGADO DE VIVERO</t>
  </si>
  <si>
    <t>SECRETARIA DE ECOLOGIA</t>
  </si>
  <si>
    <t>CHOFER ASEO PUBLICO (A)</t>
  </si>
  <si>
    <t>CHOFER ASEO PUBLICO (B)</t>
  </si>
  <si>
    <t>RECOLECTOR ASEO PUBLICO (A)</t>
  </si>
  <si>
    <t>RECOLECTOR ASEO PUBLICO(B)</t>
  </si>
  <si>
    <t>RECOLECTOR ASEO PUBLICO ( C )</t>
  </si>
  <si>
    <t>RECOLECTOR ASEO PUBLICO (D)</t>
  </si>
  <si>
    <t>RECOLECTOR ASEO PUBLICO ( E )</t>
  </si>
  <si>
    <t>RECOLECTOR ASEO PUBLICO (F)</t>
  </si>
  <si>
    <t>RECOLECTOR ASEO PUBLICO (G)</t>
  </si>
  <si>
    <t>DIRECTOR DE OBRAS PUBLICAS</t>
  </si>
  <si>
    <t>COORDINACIÓN DE OBRAS PUBLICAS Y DESARROLLO URBANO</t>
  </si>
  <si>
    <t>ENCARGADO DE OFICINA DE OBRAS PUBLICAS</t>
  </si>
  <si>
    <t>SECRETARIA DE OBRAS PUBLICAS</t>
  </si>
  <si>
    <t>ENCARGADA DE DISEÑO DE OBRAS PUBLICAS</t>
  </si>
  <si>
    <t xml:space="preserve">ENCARGADO DE CENSO Y CONSTRUCCION </t>
  </si>
  <si>
    <t>ENCARGADO DE PROYECTOS DE OBRAS PUBLICAS</t>
  </si>
  <si>
    <t>AUXILIAR DE OBRAS PUBLICAS (A)</t>
  </si>
  <si>
    <t>AUXILIAR TECNICO DE OBRAS PUBLICAS</t>
  </si>
  <si>
    <t>AUXILIAR DE OBRAS PUBLICAS(B)</t>
  </si>
  <si>
    <t>AUXILIAR DE OBRAS PUBLICAS ( C )</t>
  </si>
  <si>
    <t>EMPEDRADOR</t>
  </si>
  <si>
    <t>AYUDANTE DE ALBAÑIL (A)</t>
  </si>
  <si>
    <t>AYUDANTE DE ALBAÑIL (B)</t>
  </si>
  <si>
    <t>AYUDANTE DE ALBAÑIL ( C )</t>
  </si>
  <si>
    <t>AYUDANTE DE ALBAÑIL (D)</t>
  </si>
  <si>
    <t>AYUDANTE DE ALBAÑIL ( E )</t>
  </si>
  <si>
    <t>AYUDANTE DE ALBAÑIL (F)</t>
  </si>
  <si>
    <t>PINTOR (A)</t>
  </si>
  <si>
    <t>PINTOR (B)</t>
  </si>
  <si>
    <t>PINTOR ( C )</t>
  </si>
  <si>
    <t>SOLDADOR</t>
  </si>
  <si>
    <t>AYUDANTE DE SOLDADOR</t>
  </si>
  <si>
    <t>ALMACENISTA DE OBRAS PUBLICAS</t>
  </si>
  <si>
    <t xml:space="preserve">ENCARGADO DE HACIENDA PUBLICA MUNICIPAL Y CATASTRO </t>
  </si>
  <si>
    <t>COORDINACION DE HACIENDA PUBLICA Y CATASTRO MUNICIPAL</t>
  </si>
  <si>
    <t>ENCARGADO DE CUENTA PÚBLICA</t>
  </si>
  <si>
    <t xml:space="preserve">ENCARGADO DE CONTABILIDAD </t>
  </si>
  <si>
    <t xml:space="preserve">ENCARGADA DE PROVEEDURÍA </t>
  </si>
  <si>
    <t>ALMACENISTA DE PROVEEDURIA</t>
  </si>
  <si>
    <t>JEFA DE INGRESOS</t>
  </si>
  <si>
    <t>RECAUDADOR DE INGRESOS</t>
  </si>
  <si>
    <t>JEFE DE EGRESOS</t>
  </si>
  <si>
    <t>JEFE DE CATASTRO MUNICIPAL</t>
  </si>
  <si>
    <t>CAJERA DE CATASTRO MUNICIPAL</t>
  </si>
  <si>
    <t>AUXILIAR TECNICO DE CATASTRO MUNICIPAL</t>
  </si>
  <si>
    <t>AUXILIAR ADMINISTRATIVO DE CATASTRO MUNCIPAL</t>
  </si>
  <si>
    <t>COORDINACIÓN DE SEGURIDAD PÚBLICA PREVENTIVA MUNICIPAL</t>
  </si>
  <si>
    <t>SUBDIRECTOR OPERATIVO DE SEGURIDAD PUBLICA</t>
  </si>
  <si>
    <t>COMANDANTE DE TURNO DE SEGURIDAD PUBLICA</t>
  </si>
  <si>
    <t>POLICIA MUNICIPAL</t>
  </si>
  <si>
    <t>SECRETARIO TECNICO DE UNIDAD DE PROTECCION CIVIL (A)</t>
  </si>
  <si>
    <t>SECRETARIO TECNICO DE UNIDAD DE PROTECCION CIVIL (B)</t>
  </si>
  <si>
    <t>JEFE DE TURNO DE UNIDAD DE PROTECCION CIVIL</t>
  </si>
  <si>
    <t xml:space="preserve">OFICIAL DE PROTECCION CIVIL </t>
  </si>
  <si>
    <t>AGENTE VIAL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</si>
</sst>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00\-00"/>
    <numFmt numFmtId="165" formatCode="0_ ;\-0\ "/>
    <numFmt numFmtId="166" formatCode="#,##0_ ;\-#,##0\ 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164" fontId="2" fillId="2" borderId="0" xfId="0" applyNumberFormat="1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41" fontId="0" fillId="0" borderId="8" xfId="0" applyNumberFormat="1" applyBorder="1" applyAlignment="1">
      <alignment vertical="center"/>
    </xf>
    <xf numFmtId="165" fontId="0" fillId="0" borderId="9" xfId="0" applyNumberFormat="1" applyBorder="1" applyAlignment="1">
      <alignment horizontal="center" vertical="center"/>
    </xf>
    <xf numFmtId="165" fontId="0" fillId="0" borderId="9" xfId="0" applyNumberFormat="1" applyBorder="1" applyAlignment="1" applyProtection="1">
      <alignment horizontal="center" vertical="center"/>
      <protection locked="0"/>
    </xf>
    <xf numFmtId="166" fontId="0" fillId="0" borderId="9" xfId="0" applyNumberFormat="1" applyBorder="1" applyAlignment="1" applyProtection="1">
      <alignment vertical="center"/>
      <protection locked="0"/>
    </xf>
    <xf numFmtId="166" fontId="0" fillId="0" borderId="9" xfId="0" applyNumberFormat="1" applyBorder="1" applyAlignment="1">
      <alignment vertical="center"/>
    </xf>
    <xf numFmtId="166" fontId="4" fillId="0" borderId="8" xfId="0" applyNumberFormat="1" applyFont="1" applyBorder="1" applyAlignment="1">
      <alignment vertical="center"/>
    </xf>
    <xf numFmtId="165" fontId="0" fillId="0" borderId="8" xfId="0" applyNumberFormat="1" applyBorder="1" applyAlignment="1">
      <alignment horizontal="center" vertical="center"/>
    </xf>
    <xf numFmtId="165" fontId="0" fillId="0" borderId="8" xfId="0" applyNumberFormat="1" applyBorder="1" applyAlignment="1" applyProtection="1">
      <alignment horizontal="center" vertical="center"/>
      <protection locked="0"/>
    </xf>
    <xf numFmtId="166" fontId="0" fillId="0" borderId="8" xfId="0" applyNumberFormat="1" applyBorder="1" applyAlignment="1" applyProtection="1">
      <alignment vertical="center"/>
      <protection locked="0"/>
    </xf>
    <xf numFmtId="166" fontId="0" fillId="0" borderId="8" xfId="0" applyNumberFormat="1" applyBorder="1" applyAlignment="1" applyProtection="1">
      <alignment horizontal="right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41" fontId="0" fillId="0" borderId="8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65" fontId="1" fillId="0" borderId="8" xfId="1" applyNumberFormat="1" applyBorder="1" applyAlignment="1" applyProtection="1">
      <alignment horizontal="center" vertical="center"/>
      <protection locked="0"/>
    </xf>
    <xf numFmtId="166" fontId="1" fillId="0" borderId="8" xfId="1" applyNumberFormat="1" applyBorder="1" applyAlignment="1" applyProtection="1">
      <alignment vertical="center"/>
      <protection locked="0"/>
    </xf>
    <xf numFmtId="166" fontId="5" fillId="0" borderId="8" xfId="1" applyNumberFormat="1" applyFont="1" applyFill="1" applyBorder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22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6BBDD-CD29-E145-9100-FB6824BB37A1}">
  <dimension ref="A1:O234"/>
  <sheetViews>
    <sheetView tabSelected="1" workbookViewId="0">
      <selection activeCell="C11" sqref="C11"/>
    </sheetView>
  </sheetViews>
  <sheetFormatPr baseColWidth="10" defaultRowHeight="16" x14ac:dyDescent="0.2"/>
  <cols>
    <col min="2" max="2" width="45.33203125" customWidth="1"/>
    <col min="3" max="3" width="61.33203125" customWidth="1"/>
  </cols>
  <sheetData>
    <row r="1" spans="1:15" ht="50" customHeight="1" x14ac:dyDescent="0.2">
      <c r="A1" s="1" t="s">
        <v>0</v>
      </c>
      <c r="B1" s="1"/>
      <c r="C1" s="2" t="s">
        <v>1</v>
      </c>
      <c r="D1" s="3" t="s">
        <v>2</v>
      </c>
      <c r="E1" s="3" t="s">
        <v>3</v>
      </c>
      <c r="F1" s="3" t="s">
        <v>4</v>
      </c>
      <c r="G1" s="4" t="s">
        <v>5</v>
      </c>
      <c r="H1" s="2"/>
      <c r="I1" s="5">
        <v>131</v>
      </c>
      <c r="J1" s="5">
        <v>132</v>
      </c>
      <c r="K1" s="5">
        <v>132</v>
      </c>
      <c r="L1" s="5">
        <v>133</v>
      </c>
      <c r="M1" s="5">
        <v>134</v>
      </c>
      <c r="N1" s="5">
        <v>1500</v>
      </c>
      <c r="O1" s="6" t="s">
        <v>6</v>
      </c>
    </row>
    <row r="2" spans="1:15" ht="75" x14ac:dyDescent="0.2">
      <c r="A2" s="7"/>
      <c r="B2" s="7"/>
      <c r="C2" s="8"/>
      <c r="D2" s="9"/>
      <c r="E2" s="10"/>
      <c r="F2" s="10"/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2"/>
    </row>
    <row r="3" spans="1:15" x14ac:dyDescent="0.2">
      <c r="A3" s="13" t="s">
        <v>15</v>
      </c>
      <c r="B3" s="13"/>
      <c r="C3" s="14" t="s">
        <v>16</v>
      </c>
      <c r="D3" s="15">
        <v>111</v>
      </c>
      <c r="E3" s="16">
        <v>15</v>
      </c>
      <c r="F3" s="16">
        <v>9</v>
      </c>
      <c r="G3" s="17">
        <v>21978</v>
      </c>
      <c r="H3" s="18">
        <f>IF(E3="","SE REQUIERE ASIGNAR LA FUENTE DE FINANCIAMIENTO",IF(F3="","ES NECESARIO ESTABLECER EL NÚMERO DE PLAZAS",IF(G3="","SE NECESITA ESTABLECER UN MONTO MENSUAL",F3*G3*12)))</f>
        <v>2373624</v>
      </c>
      <c r="I3" s="17"/>
      <c r="J3" s="17">
        <f>(G3/30*5*9)</f>
        <v>32967</v>
      </c>
      <c r="K3" s="17">
        <f>(G3/30*50*9)</f>
        <v>329670</v>
      </c>
      <c r="L3" s="17"/>
      <c r="M3" s="17"/>
      <c r="N3" s="17"/>
      <c r="O3" s="19">
        <f>SUM(H3:N3)</f>
        <v>2736261</v>
      </c>
    </row>
    <row r="4" spans="1:15" x14ac:dyDescent="0.2">
      <c r="A4" s="13" t="s">
        <v>17</v>
      </c>
      <c r="B4" s="13"/>
      <c r="C4" s="14" t="s">
        <v>18</v>
      </c>
      <c r="D4" s="20">
        <v>111</v>
      </c>
      <c r="E4" s="16">
        <v>15</v>
      </c>
      <c r="F4" s="21">
        <v>1</v>
      </c>
      <c r="G4" s="17">
        <v>21978</v>
      </c>
      <c r="H4" s="18">
        <f t="shared" ref="H4:H67" si="0">IF(E4="","SE REQUIERE ASIGNAR LA FUENTE DE FINANCIAMIENTO",IF(F4="","ES NECESARIO ESTABLECER EL NÚMERO DE PLAZAS",IF(G4="","SE NECESITA ESTABLECER UN MONTO MENSUAL",F4*G4*12)))</f>
        <v>263736</v>
      </c>
      <c r="I4" s="22"/>
      <c r="J4" s="17">
        <f t="shared" ref="J4:J11" si="1">(G4/30*5)</f>
        <v>3663</v>
      </c>
      <c r="K4" s="17">
        <f t="shared" ref="K4:K11" si="2">(G4/30*50)</f>
        <v>36630</v>
      </c>
      <c r="L4" s="22"/>
      <c r="M4" s="22"/>
      <c r="N4" s="22"/>
      <c r="O4" s="19">
        <f t="shared" ref="O4:O67" si="3">SUM(H4:N4)</f>
        <v>304029</v>
      </c>
    </row>
    <row r="5" spans="1:15" x14ac:dyDescent="0.2">
      <c r="A5" s="13" t="s">
        <v>19</v>
      </c>
      <c r="B5" s="13"/>
      <c r="C5" s="14" t="s">
        <v>20</v>
      </c>
      <c r="D5" s="20">
        <v>113</v>
      </c>
      <c r="E5" s="16">
        <v>15</v>
      </c>
      <c r="F5" s="21">
        <v>1</v>
      </c>
      <c r="G5" s="23">
        <v>21978</v>
      </c>
      <c r="H5" s="18">
        <f t="shared" si="0"/>
        <v>263736</v>
      </c>
      <c r="I5" s="23"/>
      <c r="J5" s="17">
        <f t="shared" si="1"/>
        <v>3663</v>
      </c>
      <c r="K5" s="17">
        <f t="shared" si="2"/>
        <v>36630</v>
      </c>
      <c r="L5" s="23"/>
      <c r="M5" s="23"/>
      <c r="N5" s="23"/>
      <c r="O5" s="19">
        <f t="shared" si="3"/>
        <v>304029</v>
      </c>
    </row>
    <row r="6" spans="1:15" x14ac:dyDescent="0.2">
      <c r="A6" s="13" t="s">
        <v>21</v>
      </c>
      <c r="B6" s="13"/>
      <c r="C6" s="14" t="s">
        <v>22</v>
      </c>
      <c r="D6" s="20">
        <v>113</v>
      </c>
      <c r="E6" s="16">
        <v>15</v>
      </c>
      <c r="F6" s="21">
        <v>1</v>
      </c>
      <c r="G6" s="23">
        <v>54483</v>
      </c>
      <c r="H6" s="18">
        <f t="shared" si="0"/>
        <v>653796</v>
      </c>
      <c r="I6" s="23"/>
      <c r="J6" s="17">
        <f t="shared" si="1"/>
        <v>9080.5</v>
      </c>
      <c r="K6" s="17">
        <f t="shared" si="2"/>
        <v>90805</v>
      </c>
      <c r="L6" s="23"/>
      <c r="M6" s="23"/>
      <c r="N6" s="23"/>
      <c r="O6" s="19">
        <f t="shared" si="3"/>
        <v>753681.5</v>
      </c>
    </row>
    <row r="7" spans="1:15" x14ac:dyDescent="0.2">
      <c r="A7" s="24" t="s">
        <v>23</v>
      </c>
      <c r="B7" s="24"/>
      <c r="C7" s="25" t="s">
        <v>24</v>
      </c>
      <c r="D7" s="20">
        <v>113</v>
      </c>
      <c r="E7" s="16">
        <v>15</v>
      </c>
      <c r="F7" s="21">
        <v>1</v>
      </c>
      <c r="G7" s="23">
        <v>9021</v>
      </c>
      <c r="H7" s="18">
        <f t="shared" si="0"/>
        <v>108252</v>
      </c>
      <c r="I7" s="23"/>
      <c r="J7" s="17">
        <f t="shared" si="1"/>
        <v>1503.5</v>
      </c>
      <c r="K7" s="17">
        <f t="shared" si="2"/>
        <v>15035</v>
      </c>
      <c r="L7" s="23"/>
      <c r="M7" s="23"/>
      <c r="N7" s="23"/>
      <c r="O7" s="19">
        <f t="shared" si="3"/>
        <v>124790.5</v>
      </c>
    </row>
    <row r="8" spans="1:15" x14ac:dyDescent="0.2">
      <c r="A8" s="24" t="s">
        <v>25</v>
      </c>
      <c r="B8" s="24"/>
      <c r="C8" s="25" t="s">
        <v>26</v>
      </c>
      <c r="D8" s="20">
        <v>113</v>
      </c>
      <c r="E8" s="16">
        <v>15</v>
      </c>
      <c r="F8" s="21">
        <v>1</v>
      </c>
      <c r="G8" s="23">
        <v>10242</v>
      </c>
      <c r="H8" s="18">
        <f t="shared" si="0"/>
        <v>122904</v>
      </c>
      <c r="I8" s="23"/>
      <c r="J8" s="17">
        <f t="shared" si="1"/>
        <v>1707</v>
      </c>
      <c r="K8" s="17">
        <f t="shared" si="2"/>
        <v>17070</v>
      </c>
      <c r="L8" s="23"/>
      <c r="M8" s="23"/>
      <c r="N8" s="23"/>
      <c r="O8" s="19">
        <f t="shared" si="3"/>
        <v>141681</v>
      </c>
    </row>
    <row r="9" spans="1:15" x14ac:dyDescent="0.2">
      <c r="A9" s="24" t="s">
        <v>27</v>
      </c>
      <c r="B9" s="24"/>
      <c r="C9" s="25" t="s">
        <v>26</v>
      </c>
      <c r="D9" s="20">
        <v>113</v>
      </c>
      <c r="E9" s="16">
        <v>15</v>
      </c>
      <c r="F9" s="21">
        <v>1</v>
      </c>
      <c r="G9" s="22">
        <v>13071</v>
      </c>
      <c r="H9" s="18">
        <f t="shared" si="0"/>
        <v>156852</v>
      </c>
      <c r="I9" s="22"/>
      <c r="J9" s="17">
        <f t="shared" si="1"/>
        <v>2178.5</v>
      </c>
      <c r="K9" s="17">
        <f t="shared" si="2"/>
        <v>21785</v>
      </c>
      <c r="L9" s="22"/>
      <c r="M9" s="22"/>
      <c r="N9" s="22"/>
      <c r="O9" s="19">
        <f t="shared" si="3"/>
        <v>180815.5</v>
      </c>
    </row>
    <row r="10" spans="1:15" x14ac:dyDescent="0.2">
      <c r="A10" s="24" t="s">
        <v>28</v>
      </c>
      <c r="B10" s="24"/>
      <c r="C10" s="25" t="s">
        <v>26</v>
      </c>
      <c r="D10" s="20">
        <v>113</v>
      </c>
      <c r="E10" s="16">
        <v>15</v>
      </c>
      <c r="F10" s="21">
        <v>1</v>
      </c>
      <c r="G10" s="23">
        <v>7890</v>
      </c>
      <c r="H10" s="18">
        <f t="shared" si="0"/>
        <v>94680</v>
      </c>
      <c r="I10" s="23"/>
      <c r="J10" s="17">
        <f t="shared" si="1"/>
        <v>1315</v>
      </c>
      <c r="K10" s="17">
        <f t="shared" si="2"/>
        <v>13150</v>
      </c>
      <c r="L10" s="23"/>
      <c r="M10" s="23"/>
      <c r="N10" s="23"/>
      <c r="O10" s="19">
        <f t="shared" si="3"/>
        <v>109145</v>
      </c>
    </row>
    <row r="11" spans="1:15" x14ac:dyDescent="0.2">
      <c r="A11" s="24" t="s">
        <v>29</v>
      </c>
      <c r="B11" s="24"/>
      <c r="C11" s="25" t="s">
        <v>26</v>
      </c>
      <c r="D11" s="20">
        <v>113</v>
      </c>
      <c r="E11" s="16">
        <v>15</v>
      </c>
      <c r="F11" s="21">
        <v>1</v>
      </c>
      <c r="G11" s="23">
        <v>7911</v>
      </c>
      <c r="H11" s="18">
        <f t="shared" si="0"/>
        <v>94932</v>
      </c>
      <c r="I11" s="23"/>
      <c r="J11" s="17">
        <f t="shared" si="1"/>
        <v>1318.5</v>
      </c>
      <c r="K11" s="17">
        <f t="shared" si="2"/>
        <v>13185</v>
      </c>
      <c r="L11" s="23"/>
      <c r="M11" s="23"/>
      <c r="N11" s="23"/>
      <c r="O11" s="19">
        <f t="shared" si="3"/>
        <v>109435.5</v>
      </c>
    </row>
    <row r="12" spans="1:15" x14ac:dyDescent="0.2">
      <c r="A12" s="24" t="s">
        <v>30</v>
      </c>
      <c r="B12" s="24"/>
      <c r="C12" s="25" t="s">
        <v>26</v>
      </c>
      <c r="D12" s="20">
        <v>113</v>
      </c>
      <c r="E12" s="16">
        <v>15</v>
      </c>
      <c r="F12" s="21">
        <v>2</v>
      </c>
      <c r="G12" s="23">
        <v>7281</v>
      </c>
      <c r="H12" s="18">
        <f t="shared" si="0"/>
        <v>174744</v>
      </c>
      <c r="I12" s="23"/>
      <c r="J12" s="17">
        <f>(G12/30*5*2)</f>
        <v>2427</v>
      </c>
      <c r="K12" s="17">
        <f>(G12/30*50*2)</f>
        <v>24270</v>
      </c>
      <c r="L12" s="23"/>
      <c r="M12" s="23"/>
      <c r="N12" s="23"/>
      <c r="O12" s="19">
        <f t="shared" si="3"/>
        <v>201441</v>
      </c>
    </row>
    <row r="13" spans="1:15" x14ac:dyDescent="0.2">
      <c r="A13" s="24" t="s">
        <v>31</v>
      </c>
      <c r="B13" s="24"/>
      <c r="C13" s="25" t="s">
        <v>32</v>
      </c>
      <c r="D13" s="20">
        <v>113</v>
      </c>
      <c r="E13" s="16">
        <v>15</v>
      </c>
      <c r="F13" s="21">
        <v>1</v>
      </c>
      <c r="G13" s="23">
        <v>12360</v>
      </c>
      <c r="H13" s="18">
        <f t="shared" si="0"/>
        <v>148320</v>
      </c>
      <c r="I13" s="23"/>
      <c r="J13" s="17">
        <f>(G13/30*5)</f>
        <v>2060</v>
      </c>
      <c r="K13" s="17">
        <f>(G13/30*50)</f>
        <v>20600</v>
      </c>
      <c r="L13" s="23"/>
      <c r="M13" s="23"/>
      <c r="N13" s="23"/>
      <c r="O13" s="19">
        <f t="shared" si="3"/>
        <v>170980</v>
      </c>
    </row>
    <row r="14" spans="1:15" x14ac:dyDescent="0.2">
      <c r="A14" s="24" t="s">
        <v>33</v>
      </c>
      <c r="B14" s="24"/>
      <c r="C14" s="25" t="s">
        <v>32</v>
      </c>
      <c r="D14" s="20">
        <v>113</v>
      </c>
      <c r="E14" s="16">
        <v>15</v>
      </c>
      <c r="F14" s="21">
        <v>2</v>
      </c>
      <c r="G14" s="22">
        <v>7281</v>
      </c>
      <c r="H14" s="18">
        <f t="shared" si="0"/>
        <v>174744</v>
      </c>
      <c r="I14" s="22"/>
      <c r="J14" s="17">
        <f>(G14/30*5*2)</f>
        <v>2427</v>
      </c>
      <c r="K14" s="17">
        <f>(G14/30*50*2)</f>
        <v>24270</v>
      </c>
      <c r="L14" s="22"/>
      <c r="M14" s="22"/>
      <c r="N14" s="22"/>
      <c r="O14" s="19">
        <f t="shared" si="3"/>
        <v>201441</v>
      </c>
    </row>
    <row r="15" spans="1:15" x14ac:dyDescent="0.2">
      <c r="A15" s="24" t="s">
        <v>34</v>
      </c>
      <c r="B15" s="24"/>
      <c r="C15" s="25" t="s">
        <v>32</v>
      </c>
      <c r="D15" s="20">
        <v>113</v>
      </c>
      <c r="E15" s="16">
        <v>15</v>
      </c>
      <c r="F15" s="21">
        <v>1</v>
      </c>
      <c r="G15" s="23">
        <v>13071</v>
      </c>
      <c r="H15" s="18">
        <f t="shared" si="0"/>
        <v>156852</v>
      </c>
      <c r="I15" s="23"/>
      <c r="J15" s="17">
        <f>(G15/30*5)</f>
        <v>2178.5</v>
      </c>
      <c r="K15" s="17">
        <f>(G15/30*50)</f>
        <v>21785</v>
      </c>
      <c r="L15" s="23"/>
      <c r="M15" s="23"/>
      <c r="N15" s="23"/>
      <c r="O15" s="19">
        <f t="shared" si="3"/>
        <v>180815.5</v>
      </c>
    </row>
    <row r="16" spans="1:15" x14ac:dyDescent="0.2">
      <c r="A16" s="24" t="s">
        <v>35</v>
      </c>
      <c r="B16" s="24"/>
      <c r="C16" s="25" t="s">
        <v>32</v>
      </c>
      <c r="D16" s="20">
        <v>113</v>
      </c>
      <c r="E16" s="16">
        <v>15</v>
      </c>
      <c r="F16" s="21">
        <v>1</v>
      </c>
      <c r="G16" s="23">
        <v>11088</v>
      </c>
      <c r="H16" s="18">
        <f t="shared" si="0"/>
        <v>133056</v>
      </c>
      <c r="I16" s="23"/>
      <c r="J16" s="17">
        <f>(G16/30*5)</f>
        <v>1848</v>
      </c>
      <c r="K16" s="17">
        <f>(G16/30*50)</f>
        <v>18480</v>
      </c>
      <c r="L16" s="23"/>
      <c r="M16" s="23"/>
      <c r="N16" s="23"/>
      <c r="O16" s="19">
        <f t="shared" si="3"/>
        <v>153384</v>
      </c>
    </row>
    <row r="17" spans="1:15" x14ac:dyDescent="0.2">
      <c r="A17" s="24" t="s">
        <v>36</v>
      </c>
      <c r="B17" s="24"/>
      <c r="C17" s="25" t="s">
        <v>32</v>
      </c>
      <c r="D17" s="20">
        <v>113</v>
      </c>
      <c r="E17" s="16">
        <v>15</v>
      </c>
      <c r="F17" s="21">
        <v>3</v>
      </c>
      <c r="G17" s="23">
        <v>7377</v>
      </c>
      <c r="H17" s="18">
        <f t="shared" si="0"/>
        <v>265572</v>
      </c>
      <c r="I17" s="23"/>
      <c r="J17" s="17">
        <f>(1230*3)</f>
        <v>3690</v>
      </c>
      <c r="K17" s="17">
        <f>(G17/30*50*3)</f>
        <v>36885</v>
      </c>
      <c r="L17" s="23"/>
      <c r="M17" s="23"/>
      <c r="N17" s="23"/>
      <c r="O17" s="19">
        <f t="shared" si="3"/>
        <v>306147</v>
      </c>
    </row>
    <row r="18" spans="1:15" x14ac:dyDescent="0.2">
      <c r="A18" s="24" t="s">
        <v>37</v>
      </c>
      <c r="B18" s="24"/>
      <c r="C18" s="25" t="s">
        <v>38</v>
      </c>
      <c r="D18" s="20">
        <v>113</v>
      </c>
      <c r="E18" s="16">
        <v>15</v>
      </c>
      <c r="F18" s="21">
        <v>1</v>
      </c>
      <c r="G18" s="23">
        <v>21546</v>
      </c>
      <c r="H18" s="18">
        <f t="shared" si="0"/>
        <v>258552</v>
      </c>
      <c r="I18" s="23"/>
      <c r="J18" s="17">
        <f t="shared" ref="J18:J43" si="4">(G18/30*5)</f>
        <v>3591</v>
      </c>
      <c r="K18" s="17">
        <f t="shared" ref="K18:K43" si="5">(G18/30*50)</f>
        <v>35910</v>
      </c>
      <c r="L18" s="23"/>
      <c r="M18" s="23"/>
      <c r="N18" s="23"/>
      <c r="O18" s="19">
        <f t="shared" si="3"/>
        <v>298053</v>
      </c>
    </row>
    <row r="19" spans="1:15" x14ac:dyDescent="0.2">
      <c r="A19" s="24" t="s">
        <v>39</v>
      </c>
      <c r="B19" s="24"/>
      <c r="C19" s="25" t="s">
        <v>38</v>
      </c>
      <c r="D19" s="20">
        <v>113</v>
      </c>
      <c r="E19" s="16">
        <v>15</v>
      </c>
      <c r="F19" s="21">
        <v>1</v>
      </c>
      <c r="G19" s="23">
        <v>6420</v>
      </c>
      <c r="H19" s="18">
        <f t="shared" si="0"/>
        <v>77040</v>
      </c>
      <c r="I19" s="23"/>
      <c r="J19" s="17">
        <f t="shared" si="4"/>
        <v>1070</v>
      </c>
      <c r="K19" s="17">
        <f t="shared" si="5"/>
        <v>10700</v>
      </c>
      <c r="L19" s="23"/>
      <c r="M19" s="23"/>
      <c r="N19" s="23"/>
      <c r="O19" s="19">
        <f t="shared" si="3"/>
        <v>88810</v>
      </c>
    </row>
    <row r="20" spans="1:15" x14ac:dyDescent="0.2">
      <c r="A20" s="24" t="s">
        <v>40</v>
      </c>
      <c r="B20" s="24"/>
      <c r="C20" s="25" t="s">
        <v>41</v>
      </c>
      <c r="D20" s="20">
        <v>113</v>
      </c>
      <c r="E20" s="16">
        <v>15</v>
      </c>
      <c r="F20" s="21">
        <v>1</v>
      </c>
      <c r="G20" s="23">
        <v>12360</v>
      </c>
      <c r="H20" s="18">
        <f t="shared" si="0"/>
        <v>148320</v>
      </c>
      <c r="I20" s="23"/>
      <c r="J20" s="17">
        <f t="shared" si="4"/>
        <v>2060</v>
      </c>
      <c r="K20" s="17">
        <f t="shared" si="5"/>
        <v>20600</v>
      </c>
      <c r="L20" s="23"/>
      <c r="M20" s="23"/>
      <c r="N20" s="23"/>
      <c r="O20" s="19">
        <f t="shared" si="3"/>
        <v>170980</v>
      </c>
    </row>
    <row r="21" spans="1:15" x14ac:dyDescent="0.2">
      <c r="A21" s="24" t="s">
        <v>42</v>
      </c>
      <c r="B21" s="24"/>
      <c r="C21" s="25" t="s">
        <v>43</v>
      </c>
      <c r="D21" s="20">
        <v>113</v>
      </c>
      <c r="E21" s="16">
        <v>15</v>
      </c>
      <c r="F21" s="21">
        <v>1</v>
      </c>
      <c r="G21" s="23">
        <v>12360</v>
      </c>
      <c r="H21" s="18">
        <f t="shared" si="0"/>
        <v>148320</v>
      </c>
      <c r="I21" s="23"/>
      <c r="J21" s="17">
        <f t="shared" si="4"/>
        <v>2060</v>
      </c>
      <c r="K21" s="17">
        <f t="shared" si="5"/>
        <v>20600</v>
      </c>
      <c r="L21" s="23"/>
      <c r="M21" s="23"/>
      <c r="N21" s="23"/>
      <c r="O21" s="19">
        <f t="shared" si="3"/>
        <v>170980</v>
      </c>
    </row>
    <row r="22" spans="1:15" x14ac:dyDescent="0.2">
      <c r="A22" s="24" t="s">
        <v>44</v>
      </c>
      <c r="B22" s="24"/>
      <c r="C22" s="25" t="s">
        <v>45</v>
      </c>
      <c r="D22" s="20">
        <v>113</v>
      </c>
      <c r="E22" s="16">
        <v>15</v>
      </c>
      <c r="F22" s="21">
        <v>1</v>
      </c>
      <c r="G22" s="23">
        <v>7212</v>
      </c>
      <c r="H22" s="18">
        <f t="shared" si="0"/>
        <v>86544</v>
      </c>
      <c r="I22" s="23"/>
      <c r="J22" s="17">
        <f t="shared" si="4"/>
        <v>1202</v>
      </c>
      <c r="K22" s="17">
        <f t="shared" si="5"/>
        <v>12020</v>
      </c>
      <c r="L22" s="23"/>
      <c r="M22" s="23"/>
      <c r="N22" s="23"/>
      <c r="O22" s="19">
        <f t="shared" si="3"/>
        <v>99766</v>
      </c>
    </row>
    <row r="23" spans="1:15" x14ac:dyDescent="0.2">
      <c r="A23" s="24" t="s">
        <v>46</v>
      </c>
      <c r="B23" s="24"/>
      <c r="C23" s="25" t="s">
        <v>47</v>
      </c>
      <c r="D23" s="20">
        <v>113</v>
      </c>
      <c r="E23" s="16">
        <v>15</v>
      </c>
      <c r="F23" s="21">
        <v>1</v>
      </c>
      <c r="G23" s="22">
        <v>21153</v>
      </c>
      <c r="H23" s="18">
        <f t="shared" si="0"/>
        <v>253836</v>
      </c>
      <c r="I23" s="22"/>
      <c r="J23" s="17">
        <f t="shared" si="4"/>
        <v>3525.5</v>
      </c>
      <c r="K23" s="17">
        <f t="shared" si="5"/>
        <v>35255</v>
      </c>
      <c r="L23" s="22"/>
      <c r="M23" s="22"/>
      <c r="N23" s="22"/>
      <c r="O23" s="19">
        <f t="shared" si="3"/>
        <v>292616.5</v>
      </c>
    </row>
    <row r="24" spans="1:15" x14ac:dyDescent="0.2">
      <c r="A24" s="24" t="s">
        <v>48</v>
      </c>
      <c r="B24" s="24"/>
      <c r="C24" s="25" t="s">
        <v>47</v>
      </c>
      <c r="D24" s="20">
        <v>113</v>
      </c>
      <c r="E24" s="16">
        <v>15</v>
      </c>
      <c r="F24" s="21">
        <v>1</v>
      </c>
      <c r="G24" s="23">
        <v>13680</v>
      </c>
      <c r="H24" s="18">
        <f t="shared" si="0"/>
        <v>164160</v>
      </c>
      <c r="I24" s="23"/>
      <c r="J24" s="17">
        <f t="shared" si="4"/>
        <v>2280</v>
      </c>
      <c r="K24" s="17">
        <f t="shared" si="5"/>
        <v>22800</v>
      </c>
      <c r="L24" s="23"/>
      <c r="M24" s="23"/>
      <c r="N24" s="23"/>
      <c r="O24" s="19">
        <f t="shared" si="3"/>
        <v>189240</v>
      </c>
    </row>
    <row r="25" spans="1:15" x14ac:dyDescent="0.2">
      <c r="A25" s="24" t="s">
        <v>49</v>
      </c>
      <c r="B25" s="24"/>
      <c r="C25" s="25" t="s">
        <v>47</v>
      </c>
      <c r="D25" s="20">
        <v>113</v>
      </c>
      <c r="E25" s="16">
        <v>15</v>
      </c>
      <c r="F25" s="21">
        <v>1</v>
      </c>
      <c r="G25" s="23">
        <v>7377</v>
      </c>
      <c r="H25" s="18">
        <f t="shared" si="0"/>
        <v>88524</v>
      </c>
      <c r="I25" s="23"/>
      <c r="J25" s="17">
        <f t="shared" si="4"/>
        <v>1229.5</v>
      </c>
      <c r="K25" s="17">
        <f t="shared" si="5"/>
        <v>12295</v>
      </c>
      <c r="L25" s="23"/>
      <c r="M25" s="23"/>
      <c r="N25" s="23"/>
      <c r="O25" s="19">
        <f t="shared" si="3"/>
        <v>102048.5</v>
      </c>
    </row>
    <row r="26" spans="1:15" x14ac:dyDescent="0.2">
      <c r="A26" s="24" t="s">
        <v>50</v>
      </c>
      <c r="B26" s="24"/>
      <c r="C26" s="25" t="s">
        <v>47</v>
      </c>
      <c r="D26" s="20">
        <v>113</v>
      </c>
      <c r="E26" s="16">
        <v>15</v>
      </c>
      <c r="F26" s="21">
        <v>1</v>
      </c>
      <c r="G26" s="23">
        <v>13860</v>
      </c>
      <c r="H26" s="18">
        <f t="shared" si="0"/>
        <v>166320</v>
      </c>
      <c r="I26" s="23"/>
      <c r="J26" s="17">
        <f t="shared" si="4"/>
        <v>2310</v>
      </c>
      <c r="K26" s="17">
        <f t="shared" si="5"/>
        <v>23100</v>
      </c>
      <c r="L26" s="23"/>
      <c r="M26" s="23"/>
      <c r="N26" s="23"/>
      <c r="O26" s="19">
        <f t="shared" si="3"/>
        <v>191730</v>
      </c>
    </row>
    <row r="27" spans="1:15" x14ac:dyDescent="0.2">
      <c r="A27" s="24" t="s">
        <v>51</v>
      </c>
      <c r="B27" s="24"/>
      <c r="C27" s="25" t="s">
        <v>47</v>
      </c>
      <c r="D27" s="20">
        <v>113</v>
      </c>
      <c r="E27" s="16">
        <v>15</v>
      </c>
      <c r="F27" s="21">
        <v>1</v>
      </c>
      <c r="G27" s="23">
        <v>8688</v>
      </c>
      <c r="H27" s="18">
        <f t="shared" si="0"/>
        <v>104256</v>
      </c>
      <c r="I27" s="23"/>
      <c r="J27" s="17">
        <f t="shared" si="4"/>
        <v>1448</v>
      </c>
      <c r="K27" s="17">
        <f t="shared" si="5"/>
        <v>14480.000000000002</v>
      </c>
      <c r="L27" s="23"/>
      <c r="M27" s="23"/>
      <c r="N27" s="23"/>
      <c r="O27" s="19">
        <f t="shared" si="3"/>
        <v>120184</v>
      </c>
    </row>
    <row r="28" spans="1:15" x14ac:dyDescent="0.2">
      <c r="A28" s="24" t="s">
        <v>52</v>
      </c>
      <c r="B28" s="24"/>
      <c r="C28" s="25" t="s">
        <v>47</v>
      </c>
      <c r="D28" s="20">
        <v>113</v>
      </c>
      <c r="E28" s="16">
        <v>15</v>
      </c>
      <c r="F28" s="21">
        <v>1</v>
      </c>
      <c r="G28" s="22">
        <v>8976</v>
      </c>
      <c r="H28" s="18">
        <f t="shared" si="0"/>
        <v>107712</v>
      </c>
      <c r="I28" s="22"/>
      <c r="J28" s="17">
        <f t="shared" si="4"/>
        <v>1496</v>
      </c>
      <c r="K28" s="17">
        <f t="shared" si="5"/>
        <v>14960</v>
      </c>
      <c r="L28" s="22"/>
      <c r="M28" s="22"/>
      <c r="N28" s="22"/>
      <c r="O28" s="19">
        <f t="shared" si="3"/>
        <v>124168</v>
      </c>
    </row>
    <row r="29" spans="1:15" x14ac:dyDescent="0.2">
      <c r="A29" s="24" t="s">
        <v>53</v>
      </c>
      <c r="B29" s="24"/>
      <c r="C29" s="25" t="s">
        <v>47</v>
      </c>
      <c r="D29" s="20">
        <v>113</v>
      </c>
      <c r="E29" s="16">
        <v>15</v>
      </c>
      <c r="F29" s="21">
        <v>1</v>
      </c>
      <c r="G29" s="23">
        <v>7281</v>
      </c>
      <c r="H29" s="18">
        <f t="shared" si="0"/>
        <v>87372</v>
      </c>
      <c r="I29" s="23"/>
      <c r="J29" s="17">
        <f t="shared" si="4"/>
        <v>1213.5</v>
      </c>
      <c r="K29" s="17">
        <f t="shared" si="5"/>
        <v>12135</v>
      </c>
      <c r="L29" s="23"/>
      <c r="M29" s="23"/>
      <c r="N29" s="23"/>
      <c r="O29" s="19">
        <f t="shared" si="3"/>
        <v>100720.5</v>
      </c>
    </row>
    <row r="30" spans="1:15" x14ac:dyDescent="0.2">
      <c r="A30" s="24" t="s">
        <v>54</v>
      </c>
      <c r="B30" s="24"/>
      <c r="C30" s="25" t="s">
        <v>47</v>
      </c>
      <c r="D30" s="20">
        <v>113</v>
      </c>
      <c r="E30" s="16">
        <v>15</v>
      </c>
      <c r="F30" s="21">
        <v>1</v>
      </c>
      <c r="G30" s="23">
        <v>6330</v>
      </c>
      <c r="H30" s="18">
        <f t="shared" si="0"/>
        <v>75960</v>
      </c>
      <c r="I30" s="23"/>
      <c r="J30" s="17">
        <f t="shared" si="4"/>
        <v>1055</v>
      </c>
      <c r="K30" s="17">
        <f t="shared" si="5"/>
        <v>10550</v>
      </c>
      <c r="L30" s="23"/>
      <c r="M30" s="23"/>
      <c r="N30" s="23"/>
      <c r="O30" s="19">
        <f t="shared" si="3"/>
        <v>87565</v>
      </c>
    </row>
    <row r="31" spans="1:15" x14ac:dyDescent="0.2">
      <c r="A31" s="24" t="s">
        <v>55</v>
      </c>
      <c r="B31" s="24"/>
      <c r="C31" s="25" t="s">
        <v>47</v>
      </c>
      <c r="D31" s="20">
        <v>113</v>
      </c>
      <c r="E31" s="16">
        <v>15</v>
      </c>
      <c r="F31" s="21">
        <v>1</v>
      </c>
      <c r="G31" s="23">
        <v>5343</v>
      </c>
      <c r="H31" s="18">
        <f t="shared" si="0"/>
        <v>64116</v>
      </c>
      <c r="I31" s="23"/>
      <c r="J31" s="17">
        <f t="shared" si="4"/>
        <v>890.5</v>
      </c>
      <c r="K31" s="17">
        <f t="shared" si="5"/>
        <v>8905</v>
      </c>
      <c r="L31" s="23"/>
      <c r="M31" s="23"/>
      <c r="N31" s="23"/>
      <c r="O31" s="19">
        <f t="shared" si="3"/>
        <v>73911.5</v>
      </c>
    </row>
    <row r="32" spans="1:15" x14ac:dyDescent="0.2">
      <c r="A32" s="24" t="s">
        <v>56</v>
      </c>
      <c r="B32" s="24"/>
      <c r="C32" s="25" t="s">
        <v>47</v>
      </c>
      <c r="D32" s="20">
        <v>113</v>
      </c>
      <c r="E32" s="16">
        <v>15</v>
      </c>
      <c r="F32" s="21">
        <v>1</v>
      </c>
      <c r="G32" s="23">
        <v>6330</v>
      </c>
      <c r="H32" s="18">
        <f t="shared" si="0"/>
        <v>75960</v>
      </c>
      <c r="I32" s="23"/>
      <c r="J32" s="17">
        <f t="shared" si="4"/>
        <v>1055</v>
      </c>
      <c r="K32" s="17">
        <f t="shared" si="5"/>
        <v>10550</v>
      </c>
      <c r="L32" s="23"/>
      <c r="M32" s="23"/>
      <c r="N32" s="23"/>
      <c r="O32" s="19">
        <f t="shared" si="3"/>
        <v>87565</v>
      </c>
    </row>
    <row r="33" spans="1:15" x14ac:dyDescent="0.2">
      <c r="A33" s="26" t="s">
        <v>57</v>
      </c>
      <c r="B33" s="26"/>
      <c r="C33" s="25" t="s">
        <v>47</v>
      </c>
      <c r="D33" s="20">
        <v>113</v>
      </c>
      <c r="E33" s="16">
        <v>15</v>
      </c>
      <c r="F33" s="21">
        <v>1</v>
      </c>
      <c r="G33" s="23">
        <v>15999</v>
      </c>
      <c r="H33" s="18">
        <f t="shared" si="0"/>
        <v>191988</v>
      </c>
      <c r="I33" s="23"/>
      <c r="J33" s="17">
        <f t="shared" si="4"/>
        <v>2666.5</v>
      </c>
      <c r="K33" s="17">
        <f t="shared" si="5"/>
        <v>26664.999999999996</v>
      </c>
      <c r="L33" s="23"/>
      <c r="M33" s="23"/>
      <c r="N33" s="23"/>
      <c r="O33" s="19">
        <f t="shared" si="3"/>
        <v>221319.5</v>
      </c>
    </row>
    <row r="34" spans="1:15" x14ac:dyDescent="0.2">
      <c r="A34" s="24" t="s">
        <v>58</v>
      </c>
      <c r="B34" s="24"/>
      <c r="C34" s="25" t="s">
        <v>47</v>
      </c>
      <c r="D34" s="20">
        <v>113</v>
      </c>
      <c r="E34" s="16">
        <v>15</v>
      </c>
      <c r="F34" s="21">
        <v>1</v>
      </c>
      <c r="G34" s="23">
        <v>12360</v>
      </c>
      <c r="H34" s="18">
        <f t="shared" si="0"/>
        <v>148320</v>
      </c>
      <c r="I34" s="23"/>
      <c r="J34" s="17">
        <f t="shared" si="4"/>
        <v>2060</v>
      </c>
      <c r="K34" s="17">
        <f t="shared" si="5"/>
        <v>20600</v>
      </c>
      <c r="L34" s="23"/>
      <c r="M34" s="23"/>
      <c r="N34" s="23"/>
      <c r="O34" s="19">
        <f t="shared" si="3"/>
        <v>170980</v>
      </c>
    </row>
    <row r="35" spans="1:15" x14ac:dyDescent="0.2">
      <c r="A35" s="24" t="s">
        <v>59</v>
      </c>
      <c r="B35" s="24"/>
      <c r="C35" s="25" t="s">
        <v>47</v>
      </c>
      <c r="D35" s="20">
        <v>113</v>
      </c>
      <c r="E35" s="16">
        <v>15</v>
      </c>
      <c r="F35" s="21">
        <v>1</v>
      </c>
      <c r="G35" s="22">
        <v>9045</v>
      </c>
      <c r="H35" s="18">
        <f t="shared" si="0"/>
        <v>108540</v>
      </c>
      <c r="I35" s="22"/>
      <c r="J35" s="17">
        <f t="shared" si="4"/>
        <v>1507.5</v>
      </c>
      <c r="K35" s="17">
        <f t="shared" si="5"/>
        <v>15075</v>
      </c>
      <c r="L35" s="22"/>
      <c r="M35" s="22"/>
      <c r="N35" s="22"/>
      <c r="O35" s="19">
        <f t="shared" si="3"/>
        <v>125122.5</v>
      </c>
    </row>
    <row r="36" spans="1:15" x14ac:dyDescent="0.2">
      <c r="A36" s="24" t="s">
        <v>60</v>
      </c>
      <c r="B36" s="24"/>
      <c r="C36" s="25" t="s">
        <v>47</v>
      </c>
      <c r="D36" s="20">
        <v>113</v>
      </c>
      <c r="E36" s="16">
        <v>15</v>
      </c>
      <c r="F36" s="21">
        <v>1</v>
      </c>
      <c r="G36" s="23">
        <v>8934</v>
      </c>
      <c r="H36" s="18">
        <f t="shared" si="0"/>
        <v>107208</v>
      </c>
      <c r="I36" s="23"/>
      <c r="J36" s="17">
        <f t="shared" si="4"/>
        <v>1489</v>
      </c>
      <c r="K36" s="17">
        <f t="shared" si="5"/>
        <v>14890</v>
      </c>
      <c r="L36" s="23"/>
      <c r="M36" s="23"/>
      <c r="N36" s="23"/>
      <c r="O36" s="19">
        <f t="shared" si="3"/>
        <v>123587</v>
      </c>
    </row>
    <row r="37" spans="1:15" x14ac:dyDescent="0.2">
      <c r="A37" s="24" t="s">
        <v>61</v>
      </c>
      <c r="B37" s="24"/>
      <c r="C37" s="25" t="s">
        <v>47</v>
      </c>
      <c r="D37" s="20">
        <v>113</v>
      </c>
      <c r="E37" s="16">
        <v>15</v>
      </c>
      <c r="F37" s="21">
        <v>1</v>
      </c>
      <c r="G37" s="22">
        <v>12360</v>
      </c>
      <c r="H37" s="18">
        <f t="shared" si="0"/>
        <v>148320</v>
      </c>
      <c r="I37" s="22"/>
      <c r="J37" s="17">
        <f t="shared" si="4"/>
        <v>2060</v>
      </c>
      <c r="K37" s="17">
        <f t="shared" si="5"/>
        <v>20600</v>
      </c>
      <c r="L37" s="22"/>
      <c r="M37" s="22"/>
      <c r="N37" s="22"/>
      <c r="O37" s="19">
        <f t="shared" si="3"/>
        <v>170980</v>
      </c>
    </row>
    <row r="38" spans="1:15" x14ac:dyDescent="0.2">
      <c r="A38" s="24" t="s">
        <v>62</v>
      </c>
      <c r="B38" s="24"/>
      <c r="C38" s="25" t="s">
        <v>47</v>
      </c>
      <c r="D38" s="20">
        <v>113</v>
      </c>
      <c r="E38" s="16">
        <v>15</v>
      </c>
      <c r="F38" s="21">
        <v>1</v>
      </c>
      <c r="G38" s="23">
        <v>7812</v>
      </c>
      <c r="H38" s="18">
        <f t="shared" si="0"/>
        <v>93744</v>
      </c>
      <c r="I38" s="23"/>
      <c r="J38" s="17">
        <f t="shared" si="4"/>
        <v>1302</v>
      </c>
      <c r="K38" s="17">
        <f t="shared" si="5"/>
        <v>13019.999999999998</v>
      </c>
      <c r="L38" s="23"/>
      <c r="M38" s="23"/>
      <c r="N38" s="23"/>
      <c r="O38" s="19">
        <f t="shared" si="3"/>
        <v>108066</v>
      </c>
    </row>
    <row r="39" spans="1:15" x14ac:dyDescent="0.2">
      <c r="A39" s="24" t="s">
        <v>63</v>
      </c>
      <c r="B39" s="24"/>
      <c r="C39" s="25" t="s">
        <v>47</v>
      </c>
      <c r="D39" s="20">
        <v>113</v>
      </c>
      <c r="E39" s="16">
        <v>15</v>
      </c>
      <c r="F39" s="21">
        <v>1</v>
      </c>
      <c r="G39" s="23">
        <v>13920</v>
      </c>
      <c r="H39" s="18">
        <f t="shared" si="0"/>
        <v>167040</v>
      </c>
      <c r="I39" s="23"/>
      <c r="J39" s="17">
        <f t="shared" si="4"/>
        <v>2320</v>
      </c>
      <c r="K39" s="17">
        <f t="shared" si="5"/>
        <v>23200</v>
      </c>
      <c r="L39" s="23"/>
      <c r="M39" s="23"/>
      <c r="N39" s="23"/>
      <c r="O39" s="19">
        <f t="shared" si="3"/>
        <v>192560</v>
      </c>
    </row>
    <row r="40" spans="1:15" x14ac:dyDescent="0.2">
      <c r="A40" s="24" t="s">
        <v>64</v>
      </c>
      <c r="B40" s="24"/>
      <c r="C40" s="25" t="s">
        <v>47</v>
      </c>
      <c r="D40" s="20">
        <v>113</v>
      </c>
      <c r="E40" s="16">
        <v>15</v>
      </c>
      <c r="F40" s="27">
        <v>1</v>
      </c>
      <c r="G40" s="28">
        <v>10350</v>
      </c>
      <c r="H40" s="18">
        <f t="shared" si="0"/>
        <v>124200</v>
      </c>
      <c r="I40" s="29"/>
      <c r="J40" s="17">
        <f t="shared" si="4"/>
        <v>1725</v>
      </c>
      <c r="K40" s="17">
        <f t="shared" si="5"/>
        <v>17250</v>
      </c>
      <c r="L40" s="29"/>
      <c r="M40" s="29"/>
      <c r="N40" s="29"/>
      <c r="O40" s="19">
        <f t="shared" si="3"/>
        <v>143175</v>
      </c>
    </row>
    <row r="41" spans="1:15" x14ac:dyDescent="0.2">
      <c r="A41" s="24" t="s">
        <v>65</v>
      </c>
      <c r="B41" s="24"/>
      <c r="C41" s="25" t="s">
        <v>47</v>
      </c>
      <c r="D41" s="20">
        <v>113</v>
      </c>
      <c r="E41" s="16">
        <v>15</v>
      </c>
      <c r="F41" s="27">
        <v>1</v>
      </c>
      <c r="G41" s="28">
        <v>5187</v>
      </c>
      <c r="H41" s="18">
        <f t="shared" si="0"/>
        <v>62244</v>
      </c>
      <c r="I41" s="29"/>
      <c r="J41" s="17">
        <f t="shared" si="4"/>
        <v>864.5</v>
      </c>
      <c r="K41" s="17">
        <f t="shared" si="5"/>
        <v>8645</v>
      </c>
      <c r="L41" s="29"/>
      <c r="M41" s="29"/>
      <c r="N41" s="29"/>
      <c r="O41" s="19">
        <f t="shared" si="3"/>
        <v>71753.5</v>
      </c>
    </row>
    <row r="42" spans="1:15" x14ac:dyDescent="0.2">
      <c r="A42" s="24" t="s">
        <v>66</v>
      </c>
      <c r="B42" s="24"/>
      <c r="C42" s="25" t="s">
        <v>47</v>
      </c>
      <c r="D42" s="20">
        <v>113</v>
      </c>
      <c r="E42" s="16">
        <v>15</v>
      </c>
      <c r="F42" s="21">
        <v>1</v>
      </c>
      <c r="G42" s="23">
        <v>6000</v>
      </c>
      <c r="H42" s="18">
        <f t="shared" si="0"/>
        <v>72000</v>
      </c>
      <c r="I42" s="23"/>
      <c r="J42" s="17">
        <f t="shared" si="4"/>
        <v>1000</v>
      </c>
      <c r="K42" s="17">
        <f t="shared" si="5"/>
        <v>10000</v>
      </c>
      <c r="L42" s="23"/>
      <c r="M42" s="23"/>
      <c r="N42" s="23"/>
      <c r="O42" s="19">
        <f t="shared" si="3"/>
        <v>83000</v>
      </c>
    </row>
    <row r="43" spans="1:15" x14ac:dyDescent="0.2">
      <c r="A43" s="26" t="s">
        <v>67</v>
      </c>
      <c r="B43" s="26"/>
      <c r="C43" s="25" t="s">
        <v>47</v>
      </c>
      <c r="D43" s="20">
        <v>113</v>
      </c>
      <c r="E43" s="16">
        <v>15</v>
      </c>
      <c r="F43" s="21">
        <v>1</v>
      </c>
      <c r="G43" s="23">
        <v>5187</v>
      </c>
      <c r="H43" s="18">
        <f t="shared" si="0"/>
        <v>62244</v>
      </c>
      <c r="I43" s="23"/>
      <c r="J43" s="17">
        <f t="shared" si="4"/>
        <v>864.5</v>
      </c>
      <c r="K43" s="17">
        <f t="shared" si="5"/>
        <v>8645</v>
      </c>
      <c r="L43" s="23"/>
      <c r="M43" s="23"/>
      <c r="N43" s="23"/>
      <c r="O43" s="19">
        <f t="shared" si="3"/>
        <v>71753.5</v>
      </c>
    </row>
    <row r="44" spans="1:15" x14ac:dyDescent="0.2">
      <c r="A44" s="24" t="s">
        <v>68</v>
      </c>
      <c r="B44" s="24"/>
      <c r="C44" s="25" t="s">
        <v>47</v>
      </c>
      <c r="D44" s="20">
        <v>113</v>
      </c>
      <c r="E44" s="16">
        <v>15</v>
      </c>
      <c r="F44" s="21">
        <v>2</v>
      </c>
      <c r="G44" s="23">
        <v>5187</v>
      </c>
      <c r="H44" s="18">
        <f t="shared" si="0"/>
        <v>124488</v>
      </c>
      <c r="I44" s="23"/>
      <c r="J44" s="17">
        <f>(G44/30*5*2)</f>
        <v>1729</v>
      </c>
      <c r="K44" s="17">
        <f>(G44/30*50*2)</f>
        <v>17290</v>
      </c>
      <c r="L44" s="23"/>
      <c r="M44" s="23"/>
      <c r="N44" s="23"/>
      <c r="O44" s="19">
        <f t="shared" si="3"/>
        <v>143507</v>
      </c>
    </row>
    <row r="45" spans="1:15" x14ac:dyDescent="0.2">
      <c r="A45" s="24" t="s">
        <v>69</v>
      </c>
      <c r="B45" s="24"/>
      <c r="C45" s="25" t="s">
        <v>47</v>
      </c>
      <c r="D45" s="20">
        <v>113</v>
      </c>
      <c r="E45" s="16">
        <v>15</v>
      </c>
      <c r="F45" s="21">
        <v>1</v>
      </c>
      <c r="G45" s="23">
        <v>5187</v>
      </c>
      <c r="H45" s="18">
        <f t="shared" si="0"/>
        <v>62244</v>
      </c>
      <c r="I45" s="23"/>
      <c r="J45" s="17">
        <f t="shared" ref="J45:J53" si="6">(G45/30*5)</f>
        <v>864.5</v>
      </c>
      <c r="K45" s="17">
        <f t="shared" ref="K45:K53" si="7">(G45/30*50)</f>
        <v>8645</v>
      </c>
      <c r="L45" s="23"/>
      <c r="M45" s="23"/>
      <c r="N45" s="23"/>
      <c r="O45" s="19">
        <f t="shared" si="3"/>
        <v>71753.5</v>
      </c>
    </row>
    <row r="46" spans="1:15" x14ac:dyDescent="0.2">
      <c r="A46" s="24" t="s">
        <v>70</v>
      </c>
      <c r="B46" s="24"/>
      <c r="C46" s="25" t="s">
        <v>47</v>
      </c>
      <c r="D46" s="20">
        <v>113</v>
      </c>
      <c r="E46" s="16">
        <v>15</v>
      </c>
      <c r="F46" s="21">
        <v>1</v>
      </c>
      <c r="G46" s="23">
        <v>5187</v>
      </c>
      <c r="H46" s="18">
        <f t="shared" si="0"/>
        <v>62244</v>
      </c>
      <c r="I46" s="23"/>
      <c r="J46" s="17">
        <f t="shared" si="6"/>
        <v>864.5</v>
      </c>
      <c r="K46" s="17">
        <f t="shared" si="7"/>
        <v>8645</v>
      </c>
      <c r="L46" s="23"/>
      <c r="M46" s="23"/>
      <c r="N46" s="23"/>
      <c r="O46" s="19">
        <f t="shared" si="3"/>
        <v>71753.5</v>
      </c>
    </row>
    <row r="47" spans="1:15" x14ac:dyDescent="0.2">
      <c r="A47" s="24" t="s">
        <v>71</v>
      </c>
      <c r="B47" s="24"/>
      <c r="C47" s="25" t="s">
        <v>47</v>
      </c>
      <c r="D47" s="20">
        <v>113</v>
      </c>
      <c r="E47" s="16">
        <v>15</v>
      </c>
      <c r="F47" s="21">
        <v>1</v>
      </c>
      <c r="G47" s="23">
        <v>5187</v>
      </c>
      <c r="H47" s="18">
        <f t="shared" si="0"/>
        <v>62244</v>
      </c>
      <c r="I47" s="23"/>
      <c r="J47" s="17">
        <f t="shared" si="6"/>
        <v>864.5</v>
      </c>
      <c r="K47" s="17">
        <f t="shared" si="7"/>
        <v>8645</v>
      </c>
      <c r="L47" s="23"/>
      <c r="M47" s="23"/>
      <c r="N47" s="23"/>
      <c r="O47" s="19">
        <f t="shared" si="3"/>
        <v>71753.5</v>
      </c>
    </row>
    <row r="48" spans="1:15" x14ac:dyDescent="0.2">
      <c r="A48" s="26" t="s">
        <v>72</v>
      </c>
      <c r="B48" s="26"/>
      <c r="C48" s="25" t="s">
        <v>47</v>
      </c>
      <c r="D48" s="20">
        <v>113</v>
      </c>
      <c r="E48" s="16">
        <v>15</v>
      </c>
      <c r="F48" s="21">
        <v>1</v>
      </c>
      <c r="G48" s="23">
        <v>6591</v>
      </c>
      <c r="H48" s="18">
        <f t="shared" si="0"/>
        <v>79092</v>
      </c>
      <c r="I48" s="23"/>
      <c r="J48" s="17">
        <f t="shared" si="6"/>
        <v>1098.5</v>
      </c>
      <c r="K48" s="17">
        <f t="shared" si="7"/>
        <v>10985</v>
      </c>
      <c r="L48" s="23"/>
      <c r="M48" s="23"/>
      <c r="N48" s="23"/>
      <c r="O48" s="19">
        <f t="shared" si="3"/>
        <v>91175.5</v>
      </c>
    </row>
    <row r="49" spans="1:15" x14ac:dyDescent="0.2">
      <c r="A49" s="24" t="s">
        <v>73</v>
      </c>
      <c r="B49" s="24"/>
      <c r="C49" s="25" t="s">
        <v>47</v>
      </c>
      <c r="D49" s="20">
        <v>113</v>
      </c>
      <c r="E49" s="16">
        <v>15</v>
      </c>
      <c r="F49" s="21">
        <v>1</v>
      </c>
      <c r="G49" s="23">
        <v>5187</v>
      </c>
      <c r="H49" s="18">
        <f t="shared" si="0"/>
        <v>62244</v>
      </c>
      <c r="I49" s="23"/>
      <c r="J49" s="17">
        <f t="shared" si="6"/>
        <v>864.5</v>
      </c>
      <c r="K49" s="17">
        <f t="shared" si="7"/>
        <v>8645</v>
      </c>
      <c r="L49" s="23"/>
      <c r="M49" s="23"/>
      <c r="N49" s="23"/>
      <c r="O49" s="19">
        <f t="shared" si="3"/>
        <v>71753.5</v>
      </c>
    </row>
    <row r="50" spans="1:15" x14ac:dyDescent="0.2">
      <c r="A50" s="24" t="s">
        <v>74</v>
      </c>
      <c r="B50" s="24"/>
      <c r="C50" s="25" t="s">
        <v>47</v>
      </c>
      <c r="D50" s="20">
        <v>113</v>
      </c>
      <c r="E50" s="16">
        <v>15</v>
      </c>
      <c r="F50" s="21">
        <v>1</v>
      </c>
      <c r="G50" s="22">
        <v>6960</v>
      </c>
      <c r="H50" s="18">
        <f t="shared" si="0"/>
        <v>83520</v>
      </c>
      <c r="I50" s="22"/>
      <c r="J50" s="17">
        <f t="shared" si="6"/>
        <v>1160</v>
      </c>
      <c r="K50" s="17">
        <f t="shared" si="7"/>
        <v>11600</v>
      </c>
      <c r="L50" s="22"/>
      <c r="M50" s="22"/>
      <c r="N50" s="22"/>
      <c r="O50" s="19">
        <f t="shared" si="3"/>
        <v>96280</v>
      </c>
    </row>
    <row r="51" spans="1:15" x14ac:dyDescent="0.2">
      <c r="A51" s="24" t="s">
        <v>75</v>
      </c>
      <c r="B51" s="24"/>
      <c r="C51" s="25" t="s">
        <v>47</v>
      </c>
      <c r="D51" s="20">
        <v>113</v>
      </c>
      <c r="E51" s="16">
        <v>15</v>
      </c>
      <c r="F51" s="21">
        <v>1</v>
      </c>
      <c r="G51" s="23">
        <v>5187</v>
      </c>
      <c r="H51" s="18">
        <f t="shared" si="0"/>
        <v>62244</v>
      </c>
      <c r="I51" s="23"/>
      <c r="J51" s="17">
        <f t="shared" si="6"/>
        <v>864.5</v>
      </c>
      <c r="K51" s="17">
        <f t="shared" si="7"/>
        <v>8645</v>
      </c>
      <c r="L51" s="23"/>
      <c r="M51" s="23"/>
      <c r="N51" s="23"/>
      <c r="O51" s="19">
        <f t="shared" si="3"/>
        <v>71753.5</v>
      </c>
    </row>
    <row r="52" spans="1:15" x14ac:dyDescent="0.2">
      <c r="A52" s="24" t="s">
        <v>76</v>
      </c>
      <c r="B52" s="24"/>
      <c r="C52" s="25" t="s">
        <v>47</v>
      </c>
      <c r="D52" s="20">
        <v>113</v>
      </c>
      <c r="E52" s="16">
        <v>15</v>
      </c>
      <c r="F52" s="21">
        <v>1</v>
      </c>
      <c r="G52" s="23">
        <v>5187</v>
      </c>
      <c r="H52" s="18">
        <f t="shared" si="0"/>
        <v>62244</v>
      </c>
      <c r="I52" s="23"/>
      <c r="J52" s="17">
        <f t="shared" si="6"/>
        <v>864.5</v>
      </c>
      <c r="K52" s="17">
        <f t="shared" si="7"/>
        <v>8645</v>
      </c>
      <c r="L52" s="23"/>
      <c r="M52" s="23"/>
      <c r="N52" s="23"/>
      <c r="O52" s="19">
        <f t="shared" si="3"/>
        <v>71753.5</v>
      </c>
    </row>
    <row r="53" spans="1:15" x14ac:dyDescent="0.2">
      <c r="A53" s="24" t="s">
        <v>77</v>
      </c>
      <c r="B53" s="24"/>
      <c r="C53" s="25" t="s">
        <v>47</v>
      </c>
      <c r="D53" s="20">
        <v>113</v>
      </c>
      <c r="E53" s="16">
        <v>15</v>
      </c>
      <c r="F53" s="21">
        <v>1</v>
      </c>
      <c r="G53" s="23">
        <v>6396</v>
      </c>
      <c r="H53" s="18">
        <f t="shared" si="0"/>
        <v>76752</v>
      </c>
      <c r="I53" s="23"/>
      <c r="J53" s="17">
        <f t="shared" si="6"/>
        <v>1066</v>
      </c>
      <c r="K53" s="17">
        <f t="shared" si="7"/>
        <v>10660</v>
      </c>
      <c r="L53" s="23"/>
      <c r="M53" s="23"/>
      <c r="N53" s="23"/>
      <c r="O53" s="19">
        <f t="shared" si="3"/>
        <v>88478</v>
      </c>
    </row>
    <row r="54" spans="1:15" x14ac:dyDescent="0.2">
      <c r="A54" s="24" t="s">
        <v>78</v>
      </c>
      <c r="B54" s="24"/>
      <c r="C54" s="25" t="s">
        <v>47</v>
      </c>
      <c r="D54" s="20">
        <v>113</v>
      </c>
      <c r="E54" s="16">
        <v>15</v>
      </c>
      <c r="F54" s="21">
        <v>2</v>
      </c>
      <c r="G54" s="22">
        <v>5187</v>
      </c>
      <c r="H54" s="18">
        <f t="shared" si="0"/>
        <v>124488</v>
      </c>
      <c r="I54" s="22"/>
      <c r="J54" s="17">
        <f>(G54/30*5*2)</f>
        <v>1729</v>
      </c>
      <c r="K54" s="17">
        <f>(G54/30*50*2)</f>
        <v>17290</v>
      </c>
      <c r="L54" s="22"/>
      <c r="M54" s="22"/>
      <c r="N54" s="22"/>
      <c r="O54" s="19">
        <f t="shared" si="3"/>
        <v>143507</v>
      </c>
    </row>
    <row r="55" spans="1:15" x14ac:dyDescent="0.2">
      <c r="A55" s="24" t="s">
        <v>79</v>
      </c>
      <c r="B55" s="24"/>
      <c r="C55" s="25" t="s">
        <v>80</v>
      </c>
      <c r="D55" s="20">
        <v>113</v>
      </c>
      <c r="E55" s="16">
        <v>15</v>
      </c>
      <c r="F55" s="21">
        <v>1</v>
      </c>
      <c r="G55" s="23">
        <v>17550</v>
      </c>
      <c r="H55" s="18">
        <f t="shared" si="0"/>
        <v>210600</v>
      </c>
      <c r="I55" s="23"/>
      <c r="J55" s="23">
        <f>(G55/30*5)</f>
        <v>2925</v>
      </c>
      <c r="K55" s="23">
        <f>(G55/30*50)</f>
        <v>29250</v>
      </c>
      <c r="L55" s="23"/>
      <c r="M55" s="23"/>
      <c r="N55" s="23"/>
      <c r="O55" s="19">
        <f t="shared" si="3"/>
        <v>242775</v>
      </c>
    </row>
    <row r="56" spans="1:15" x14ac:dyDescent="0.2">
      <c r="A56" s="24" t="s">
        <v>81</v>
      </c>
      <c r="B56" s="24"/>
      <c r="C56" s="25" t="s">
        <v>80</v>
      </c>
      <c r="D56" s="20">
        <v>113</v>
      </c>
      <c r="E56" s="16">
        <v>15</v>
      </c>
      <c r="F56" s="21">
        <v>1</v>
      </c>
      <c r="G56" s="23">
        <v>6420</v>
      </c>
      <c r="H56" s="18">
        <f t="shared" si="0"/>
        <v>77040</v>
      </c>
      <c r="I56" s="23"/>
      <c r="J56" s="23">
        <f>(G56/30*5)</f>
        <v>1070</v>
      </c>
      <c r="K56" s="23">
        <f>(G56/30*50)</f>
        <v>10700</v>
      </c>
      <c r="L56" s="23"/>
      <c r="M56" s="23"/>
      <c r="N56" s="23"/>
      <c r="O56" s="19">
        <f t="shared" si="3"/>
        <v>88810</v>
      </c>
    </row>
    <row r="57" spans="1:15" x14ac:dyDescent="0.2">
      <c r="A57" s="24" t="s">
        <v>82</v>
      </c>
      <c r="B57" s="24"/>
      <c r="C57" s="25" t="s">
        <v>80</v>
      </c>
      <c r="D57" s="20">
        <v>113</v>
      </c>
      <c r="E57" s="16">
        <v>15</v>
      </c>
      <c r="F57" s="21">
        <v>1</v>
      </c>
      <c r="G57" s="23">
        <v>12855</v>
      </c>
      <c r="H57" s="18">
        <f t="shared" si="0"/>
        <v>154260</v>
      </c>
      <c r="I57" s="23"/>
      <c r="J57" s="23">
        <f>(G57/30*5)</f>
        <v>2142.5</v>
      </c>
      <c r="K57" s="23">
        <f>(G57/30*50)</f>
        <v>21425</v>
      </c>
      <c r="L57" s="23"/>
      <c r="M57" s="23"/>
      <c r="N57" s="23"/>
      <c r="O57" s="19">
        <f t="shared" si="3"/>
        <v>177827.5</v>
      </c>
    </row>
    <row r="58" spans="1:15" x14ac:dyDescent="0.2">
      <c r="A58" s="26" t="s">
        <v>83</v>
      </c>
      <c r="B58" s="26"/>
      <c r="C58" s="25" t="s">
        <v>80</v>
      </c>
      <c r="D58" s="20">
        <v>113</v>
      </c>
      <c r="E58" s="16">
        <v>15</v>
      </c>
      <c r="F58" s="21">
        <v>2</v>
      </c>
      <c r="G58" s="23">
        <v>5187</v>
      </c>
      <c r="H58" s="18">
        <f t="shared" si="0"/>
        <v>124488</v>
      </c>
      <c r="I58" s="23"/>
      <c r="J58" s="23">
        <f>(G58/30*5*2)</f>
        <v>1729</v>
      </c>
      <c r="K58" s="23">
        <f>(G58/30*50*2)</f>
        <v>17290</v>
      </c>
      <c r="L58" s="23"/>
      <c r="M58" s="23"/>
      <c r="N58" s="23"/>
      <c r="O58" s="19">
        <f t="shared" si="3"/>
        <v>143507</v>
      </c>
    </row>
    <row r="59" spans="1:15" x14ac:dyDescent="0.2">
      <c r="A59" s="24" t="s">
        <v>84</v>
      </c>
      <c r="B59" s="24"/>
      <c r="C59" s="25" t="s">
        <v>80</v>
      </c>
      <c r="D59" s="20">
        <v>113</v>
      </c>
      <c r="E59" s="16">
        <v>15</v>
      </c>
      <c r="F59" s="21">
        <v>1</v>
      </c>
      <c r="G59" s="23">
        <v>10776</v>
      </c>
      <c r="H59" s="18">
        <f t="shared" si="0"/>
        <v>129312</v>
      </c>
      <c r="I59" s="23"/>
      <c r="J59" s="23">
        <f>(G59/30*5)</f>
        <v>1796</v>
      </c>
      <c r="K59" s="23">
        <f>(G59/30*50)</f>
        <v>17960</v>
      </c>
      <c r="L59" s="23"/>
      <c r="M59" s="23"/>
      <c r="N59" s="23"/>
      <c r="O59" s="19">
        <f t="shared" si="3"/>
        <v>149068</v>
      </c>
    </row>
    <row r="60" spans="1:15" x14ac:dyDescent="0.2">
      <c r="A60" s="24" t="s">
        <v>85</v>
      </c>
      <c r="B60" s="24"/>
      <c r="C60" s="25" t="s">
        <v>80</v>
      </c>
      <c r="D60" s="20">
        <v>113</v>
      </c>
      <c r="E60" s="16">
        <v>15</v>
      </c>
      <c r="F60" s="21">
        <v>4</v>
      </c>
      <c r="G60" s="23">
        <v>8700</v>
      </c>
      <c r="H60" s="18">
        <f t="shared" si="0"/>
        <v>417600</v>
      </c>
      <c r="I60" s="23"/>
      <c r="J60" s="23">
        <f>(G60/30*5*4)</f>
        <v>5800</v>
      </c>
      <c r="K60" s="23">
        <f>(G60/30*50*4)</f>
        <v>58000</v>
      </c>
      <c r="L60" s="23"/>
      <c r="M60" s="23"/>
      <c r="N60" s="23"/>
      <c r="O60" s="19">
        <f t="shared" si="3"/>
        <v>481400</v>
      </c>
    </row>
    <row r="61" spans="1:15" x14ac:dyDescent="0.2">
      <c r="A61" s="24" t="s">
        <v>86</v>
      </c>
      <c r="B61" s="24"/>
      <c r="C61" s="25" t="s">
        <v>80</v>
      </c>
      <c r="D61" s="20">
        <v>113</v>
      </c>
      <c r="E61" s="16">
        <v>15</v>
      </c>
      <c r="F61" s="21">
        <v>1</v>
      </c>
      <c r="G61" s="23">
        <v>12027</v>
      </c>
      <c r="H61" s="18">
        <f t="shared" si="0"/>
        <v>144324</v>
      </c>
      <c r="I61" s="23"/>
      <c r="J61" s="23">
        <f>(G61/30*5)</f>
        <v>2004.5</v>
      </c>
      <c r="K61" s="23">
        <f>(G61/30*50)</f>
        <v>20045</v>
      </c>
      <c r="L61" s="23"/>
      <c r="M61" s="23"/>
      <c r="N61" s="23"/>
      <c r="O61" s="19">
        <f t="shared" si="3"/>
        <v>166373.5</v>
      </c>
    </row>
    <row r="62" spans="1:15" x14ac:dyDescent="0.2">
      <c r="A62" s="26" t="s">
        <v>87</v>
      </c>
      <c r="B62" s="26"/>
      <c r="C62" s="25" t="s">
        <v>80</v>
      </c>
      <c r="D62" s="20">
        <v>113</v>
      </c>
      <c r="E62" s="16">
        <v>15</v>
      </c>
      <c r="F62" s="21">
        <v>1</v>
      </c>
      <c r="G62" s="23">
        <v>10680</v>
      </c>
      <c r="H62" s="18">
        <f t="shared" si="0"/>
        <v>128160</v>
      </c>
      <c r="I62" s="23"/>
      <c r="J62" s="23">
        <f>(G62/30*5)</f>
        <v>1780</v>
      </c>
      <c r="K62" s="23">
        <f>(G62/30*50)</f>
        <v>17800</v>
      </c>
      <c r="L62" s="23"/>
      <c r="M62" s="23"/>
      <c r="N62" s="23"/>
      <c r="O62" s="19">
        <f t="shared" si="3"/>
        <v>147740</v>
      </c>
    </row>
    <row r="63" spans="1:15" x14ac:dyDescent="0.2">
      <c r="A63" s="24" t="s">
        <v>88</v>
      </c>
      <c r="B63" s="24"/>
      <c r="C63" s="25" t="s">
        <v>80</v>
      </c>
      <c r="D63" s="20">
        <v>113</v>
      </c>
      <c r="E63" s="16">
        <v>15</v>
      </c>
      <c r="F63" s="21">
        <v>4</v>
      </c>
      <c r="G63" s="23">
        <v>6510</v>
      </c>
      <c r="H63" s="18">
        <f t="shared" si="0"/>
        <v>312480</v>
      </c>
      <c r="I63" s="23"/>
      <c r="J63" s="23">
        <f>(G63/30*5*4)</f>
        <v>4340</v>
      </c>
      <c r="K63" s="23">
        <f>(G63/30*50*4)</f>
        <v>43400</v>
      </c>
      <c r="L63" s="23"/>
      <c r="M63" s="23"/>
      <c r="N63" s="23"/>
      <c r="O63" s="19">
        <f t="shared" si="3"/>
        <v>360220</v>
      </c>
    </row>
    <row r="64" spans="1:15" x14ac:dyDescent="0.2">
      <c r="A64" s="24" t="s">
        <v>89</v>
      </c>
      <c r="B64" s="24"/>
      <c r="C64" s="25" t="s">
        <v>80</v>
      </c>
      <c r="D64" s="20">
        <v>113</v>
      </c>
      <c r="E64" s="16">
        <v>15</v>
      </c>
      <c r="F64" s="21">
        <v>1</v>
      </c>
      <c r="G64" s="22">
        <v>6510</v>
      </c>
      <c r="H64" s="18">
        <f t="shared" si="0"/>
        <v>78120</v>
      </c>
      <c r="I64" s="22"/>
      <c r="J64" s="22">
        <f>(G64/30*5)</f>
        <v>1085</v>
      </c>
      <c r="K64" s="22">
        <f>(G64/30*50)</f>
        <v>10850</v>
      </c>
      <c r="L64" s="22"/>
      <c r="M64" s="22"/>
      <c r="N64" s="22"/>
      <c r="O64" s="19">
        <f t="shared" si="3"/>
        <v>90055</v>
      </c>
    </row>
    <row r="65" spans="1:15" x14ac:dyDescent="0.2">
      <c r="A65" s="24" t="s">
        <v>90</v>
      </c>
      <c r="B65" s="24"/>
      <c r="C65" s="25" t="s">
        <v>80</v>
      </c>
      <c r="D65" s="20">
        <v>113</v>
      </c>
      <c r="E65" s="16">
        <v>15</v>
      </c>
      <c r="F65" s="21">
        <v>1</v>
      </c>
      <c r="G65" s="23">
        <v>7377</v>
      </c>
      <c r="H65" s="18">
        <f t="shared" si="0"/>
        <v>88524</v>
      </c>
      <c r="I65" s="23"/>
      <c r="J65" s="23">
        <f>(G65/30*5)</f>
        <v>1229.5</v>
      </c>
      <c r="K65" s="23">
        <f>(G65/30*50)</f>
        <v>12295</v>
      </c>
      <c r="L65" s="23"/>
      <c r="M65" s="23"/>
      <c r="N65" s="23"/>
      <c r="O65" s="19">
        <f t="shared" si="3"/>
        <v>102048.5</v>
      </c>
    </row>
    <row r="66" spans="1:15" x14ac:dyDescent="0.2">
      <c r="A66" s="24" t="s">
        <v>91</v>
      </c>
      <c r="B66" s="24"/>
      <c r="C66" s="25" t="s">
        <v>80</v>
      </c>
      <c r="D66" s="20">
        <v>113</v>
      </c>
      <c r="E66" s="16">
        <v>15</v>
      </c>
      <c r="F66" s="21">
        <v>2</v>
      </c>
      <c r="G66" s="23">
        <v>6420</v>
      </c>
      <c r="H66" s="18">
        <f t="shared" si="0"/>
        <v>154080</v>
      </c>
      <c r="I66" s="23"/>
      <c r="J66" s="23">
        <f>(G66/30*5*2)</f>
        <v>2140</v>
      </c>
      <c r="K66" s="23">
        <f>(G66/30*50*2)</f>
        <v>21400</v>
      </c>
      <c r="L66" s="23"/>
      <c r="M66" s="23"/>
      <c r="N66" s="23"/>
      <c r="O66" s="19">
        <f t="shared" si="3"/>
        <v>177620</v>
      </c>
    </row>
    <row r="67" spans="1:15" x14ac:dyDescent="0.2">
      <c r="A67" s="24" t="s">
        <v>92</v>
      </c>
      <c r="B67" s="24"/>
      <c r="C67" s="25" t="s">
        <v>80</v>
      </c>
      <c r="D67" s="20">
        <v>113</v>
      </c>
      <c r="E67" s="16">
        <v>15</v>
      </c>
      <c r="F67" s="21">
        <v>1</v>
      </c>
      <c r="G67" s="23">
        <v>7635</v>
      </c>
      <c r="H67" s="18">
        <f t="shared" si="0"/>
        <v>91620</v>
      </c>
      <c r="I67" s="23"/>
      <c r="J67" s="23">
        <f>(G67/30*5)</f>
        <v>1272.5</v>
      </c>
      <c r="K67" s="23">
        <f>(G67/30*50)</f>
        <v>12725</v>
      </c>
      <c r="L67" s="23"/>
      <c r="M67" s="23"/>
      <c r="N67" s="23"/>
      <c r="O67" s="19">
        <f t="shared" si="3"/>
        <v>105617.5</v>
      </c>
    </row>
    <row r="68" spans="1:15" x14ac:dyDescent="0.2">
      <c r="A68" s="24" t="s">
        <v>93</v>
      </c>
      <c r="B68" s="24"/>
      <c r="C68" s="25" t="s">
        <v>80</v>
      </c>
      <c r="D68" s="20">
        <v>113</v>
      </c>
      <c r="E68" s="16">
        <v>15</v>
      </c>
      <c r="F68" s="21">
        <v>1</v>
      </c>
      <c r="G68" s="23">
        <v>9735</v>
      </c>
      <c r="H68" s="18">
        <f t="shared" ref="H68:H131" si="8">IF(E68="","SE REQUIERE ASIGNAR LA FUENTE DE FINANCIAMIENTO",IF(F68="","ES NECESARIO ESTABLECER EL NÚMERO DE PLAZAS",IF(G68="","SE NECESITA ESTABLECER UN MONTO MENSUAL",F68*G68*12)))</f>
        <v>116820</v>
      </c>
      <c r="I68" s="23"/>
      <c r="J68" s="23">
        <f>(G68/30*5)</f>
        <v>1622.5</v>
      </c>
      <c r="K68" s="23">
        <f>(G68/30*50)</f>
        <v>16225</v>
      </c>
      <c r="L68" s="23"/>
      <c r="M68" s="23"/>
      <c r="N68" s="23"/>
      <c r="O68" s="19">
        <f t="shared" ref="O68:O131" si="9">SUM(H68:N68)</f>
        <v>134667.5</v>
      </c>
    </row>
    <row r="69" spans="1:15" x14ac:dyDescent="0.2">
      <c r="A69" s="24" t="s">
        <v>94</v>
      </c>
      <c r="B69" s="24"/>
      <c r="C69" s="25" t="s">
        <v>80</v>
      </c>
      <c r="D69" s="20">
        <v>113</v>
      </c>
      <c r="E69" s="16">
        <v>15</v>
      </c>
      <c r="F69" s="21">
        <v>5</v>
      </c>
      <c r="G69" s="23">
        <v>7014</v>
      </c>
      <c r="H69" s="18">
        <f t="shared" si="8"/>
        <v>420840</v>
      </c>
      <c r="I69" s="23"/>
      <c r="J69" s="23">
        <f>(G69/30*5*5)</f>
        <v>5845</v>
      </c>
      <c r="K69" s="23">
        <f>(G69/30*50*5)</f>
        <v>58450</v>
      </c>
      <c r="L69" s="23"/>
      <c r="M69" s="23"/>
      <c r="N69" s="23"/>
      <c r="O69" s="19">
        <f t="shared" si="9"/>
        <v>485135</v>
      </c>
    </row>
    <row r="70" spans="1:15" x14ac:dyDescent="0.2">
      <c r="A70" s="24" t="s">
        <v>95</v>
      </c>
      <c r="B70" s="24"/>
      <c r="C70" s="25" t="s">
        <v>80</v>
      </c>
      <c r="D70" s="20">
        <v>113</v>
      </c>
      <c r="E70" s="16">
        <v>15</v>
      </c>
      <c r="F70" s="21">
        <v>1</v>
      </c>
      <c r="G70" s="23">
        <v>9066</v>
      </c>
      <c r="H70" s="18">
        <f t="shared" si="8"/>
        <v>108792</v>
      </c>
      <c r="I70" s="23"/>
      <c r="J70" s="23">
        <f>(G70/30*5)</f>
        <v>1511</v>
      </c>
      <c r="K70" s="23">
        <f>(G70/30*50)</f>
        <v>15110</v>
      </c>
      <c r="L70" s="23"/>
      <c r="M70" s="23"/>
      <c r="N70" s="23"/>
      <c r="O70" s="19">
        <f t="shared" si="9"/>
        <v>125413</v>
      </c>
    </row>
    <row r="71" spans="1:15" x14ac:dyDescent="0.2">
      <c r="A71" s="24" t="s">
        <v>96</v>
      </c>
      <c r="B71" s="24"/>
      <c r="C71" s="25" t="s">
        <v>80</v>
      </c>
      <c r="D71" s="20">
        <v>113</v>
      </c>
      <c r="E71" s="16">
        <v>15</v>
      </c>
      <c r="F71" s="21">
        <v>5</v>
      </c>
      <c r="G71" s="23">
        <v>7014</v>
      </c>
      <c r="H71" s="18">
        <f t="shared" si="8"/>
        <v>420840</v>
      </c>
      <c r="I71" s="23"/>
      <c r="J71" s="23">
        <f>(G71/30*5*5)</f>
        <v>5845</v>
      </c>
      <c r="K71" s="23">
        <f>(G71/30*50*5)</f>
        <v>58450</v>
      </c>
      <c r="L71" s="23"/>
      <c r="M71" s="23"/>
      <c r="N71" s="23"/>
      <c r="O71" s="19">
        <f t="shared" si="9"/>
        <v>485135</v>
      </c>
    </row>
    <row r="72" spans="1:15" x14ac:dyDescent="0.2">
      <c r="A72" s="24" t="s">
        <v>97</v>
      </c>
      <c r="B72" s="24"/>
      <c r="C72" s="25" t="s">
        <v>80</v>
      </c>
      <c r="D72" s="20">
        <v>113</v>
      </c>
      <c r="E72" s="16">
        <v>15</v>
      </c>
      <c r="F72" s="21">
        <v>2</v>
      </c>
      <c r="G72" s="23">
        <v>7497</v>
      </c>
      <c r="H72" s="18">
        <f t="shared" si="8"/>
        <v>179928</v>
      </c>
      <c r="I72" s="23"/>
      <c r="J72" s="23">
        <f>(G72/30*5*2)</f>
        <v>2499</v>
      </c>
      <c r="K72" s="23">
        <f>(G72/30*50*2)</f>
        <v>24990</v>
      </c>
      <c r="L72" s="23"/>
      <c r="M72" s="23"/>
      <c r="N72" s="23"/>
      <c r="O72" s="19">
        <f t="shared" si="9"/>
        <v>207417</v>
      </c>
    </row>
    <row r="73" spans="1:15" x14ac:dyDescent="0.2">
      <c r="A73" s="24" t="s">
        <v>98</v>
      </c>
      <c r="B73" s="24"/>
      <c r="C73" s="25" t="s">
        <v>80</v>
      </c>
      <c r="D73" s="20">
        <v>113</v>
      </c>
      <c r="E73" s="16">
        <v>15</v>
      </c>
      <c r="F73" s="21">
        <v>1</v>
      </c>
      <c r="G73" s="23">
        <v>5187</v>
      </c>
      <c r="H73" s="18">
        <f t="shared" si="8"/>
        <v>62244</v>
      </c>
      <c r="I73" s="23"/>
      <c r="J73" s="23">
        <f>(G73/30*5)</f>
        <v>864.5</v>
      </c>
      <c r="K73" s="23">
        <f>(G73/30*50)</f>
        <v>8645</v>
      </c>
      <c r="L73" s="23"/>
      <c r="M73" s="23"/>
      <c r="N73" s="23"/>
      <c r="O73" s="19">
        <f t="shared" si="9"/>
        <v>71753.5</v>
      </c>
    </row>
    <row r="74" spans="1:15" x14ac:dyDescent="0.2">
      <c r="A74" s="24" t="s">
        <v>99</v>
      </c>
      <c r="B74" s="24"/>
      <c r="C74" s="25" t="s">
        <v>80</v>
      </c>
      <c r="D74" s="20">
        <v>113</v>
      </c>
      <c r="E74" s="16">
        <v>15</v>
      </c>
      <c r="F74" s="21">
        <v>1</v>
      </c>
      <c r="G74" s="22">
        <v>6363</v>
      </c>
      <c r="H74" s="18">
        <f t="shared" si="8"/>
        <v>76356</v>
      </c>
      <c r="I74" s="22"/>
      <c r="J74" s="22">
        <f>(G74/30*5)</f>
        <v>1060.5</v>
      </c>
      <c r="K74" s="22">
        <f>(G74/30*50)</f>
        <v>10605</v>
      </c>
      <c r="L74" s="22"/>
      <c r="M74" s="22"/>
      <c r="N74" s="22"/>
      <c r="O74" s="19">
        <f t="shared" si="9"/>
        <v>88021.5</v>
      </c>
    </row>
    <row r="75" spans="1:15" x14ac:dyDescent="0.2">
      <c r="A75" s="24" t="s">
        <v>100</v>
      </c>
      <c r="B75" s="24"/>
      <c r="C75" s="25" t="s">
        <v>80</v>
      </c>
      <c r="D75" s="20">
        <v>113</v>
      </c>
      <c r="E75" s="16">
        <v>15</v>
      </c>
      <c r="F75" s="21">
        <v>1</v>
      </c>
      <c r="G75" s="23">
        <v>12360</v>
      </c>
      <c r="H75" s="18">
        <f t="shared" si="8"/>
        <v>148320</v>
      </c>
      <c r="I75" s="23"/>
      <c r="J75" s="23">
        <f>(G75/30*5)</f>
        <v>2060</v>
      </c>
      <c r="K75" s="23">
        <f>(G75/30*50)</f>
        <v>20600</v>
      </c>
      <c r="L75" s="23"/>
      <c r="M75" s="23"/>
      <c r="N75" s="23"/>
      <c r="O75" s="19">
        <f t="shared" si="9"/>
        <v>170980</v>
      </c>
    </row>
    <row r="76" spans="1:15" x14ac:dyDescent="0.2">
      <c r="A76" s="24" t="s">
        <v>101</v>
      </c>
      <c r="B76" s="24"/>
      <c r="C76" s="25" t="s">
        <v>80</v>
      </c>
      <c r="D76" s="20">
        <v>113</v>
      </c>
      <c r="E76" s="16">
        <v>15</v>
      </c>
      <c r="F76" s="21">
        <v>1</v>
      </c>
      <c r="G76" s="23">
        <v>11199</v>
      </c>
      <c r="H76" s="18">
        <f t="shared" si="8"/>
        <v>134388</v>
      </c>
      <c r="I76" s="23"/>
      <c r="J76" s="23">
        <f>(G76/30*5)</f>
        <v>1866.5</v>
      </c>
      <c r="K76" s="23">
        <f>(G76/30*50)</f>
        <v>18665</v>
      </c>
      <c r="L76" s="23"/>
      <c r="M76" s="23"/>
      <c r="N76" s="23"/>
      <c r="O76" s="19">
        <f t="shared" si="9"/>
        <v>154919.5</v>
      </c>
    </row>
    <row r="77" spans="1:15" x14ac:dyDescent="0.2">
      <c r="A77" s="24" t="s">
        <v>102</v>
      </c>
      <c r="B77" s="24"/>
      <c r="C77" s="25" t="s">
        <v>80</v>
      </c>
      <c r="D77" s="20">
        <v>113</v>
      </c>
      <c r="E77" s="16">
        <v>15</v>
      </c>
      <c r="F77" s="21">
        <v>2</v>
      </c>
      <c r="G77" s="23">
        <v>9984</v>
      </c>
      <c r="H77" s="18">
        <f t="shared" si="8"/>
        <v>239616</v>
      </c>
      <c r="I77" s="23"/>
      <c r="J77" s="23">
        <f>(G77/30*5*2)</f>
        <v>3328</v>
      </c>
      <c r="K77" s="23">
        <f>(G77/30*50*2)</f>
        <v>33280</v>
      </c>
      <c r="L77" s="23"/>
      <c r="M77" s="23"/>
      <c r="N77" s="23"/>
      <c r="O77" s="19">
        <f t="shared" si="9"/>
        <v>276224</v>
      </c>
    </row>
    <row r="78" spans="1:15" x14ac:dyDescent="0.2">
      <c r="A78" s="24" t="s">
        <v>103</v>
      </c>
      <c r="B78" s="24"/>
      <c r="C78" s="25" t="s">
        <v>80</v>
      </c>
      <c r="D78" s="20">
        <v>113</v>
      </c>
      <c r="E78" s="16">
        <v>15</v>
      </c>
      <c r="F78" s="21">
        <v>2</v>
      </c>
      <c r="G78" s="23">
        <v>9426</v>
      </c>
      <c r="H78" s="18">
        <f t="shared" si="8"/>
        <v>226224</v>
      </c>
      <c r="I78" s="23"/>
      <c r="J78" s="23">
        <f>(G78/30*5*2)</f>
        <v>3142</v>
      </c>
      <c r="K78" s="23">
        <f>(G78/30*50*2)</f>
        <v>31420</v>
      </c>
      <c r="L78" s="23"/>
      <c r="M78" s="23"/>
      <c r="N78" s="23"/>
      <c r="O78" s="19">
        <f t="shared" si="9"/>
        <v>260786</v>
      </c>
    </row>
    <row r="79" spans="1:15" x14ac:dyDescent="0.2">
      <c r="A79" s="26" t="s">
        <v>104</v>
      </c>
      <c r="B79" s="26"/>
      <c r="C79" s="25" t="s">
        <v>80</v>
      </c>
      <c r="D79" s="20">
        <v>113</v>
      </c>
      <c r="E79" s="16">
        <v>15</v>
      </c>
      <c r="F79" s="21">
        <v>2</v>
      </c>
      <c r="G79" s="23">
        <v>7335</v>
      </c>
      <c r="H79" s="18">
        <f t="shared" si="8"/>
        <v>176040</v>
      </c>
      <c r="I79" s="23"/>
      <c r="J79" s="23">
        <f>(G79/30*5*2)</f>
        <v>2445</v>
      </c>
      <c r="K79" s="23">
        <f>(G79/30*50*2)</f>
        <v>24450</v>
      </c>
      <c r="L79" s="23"/>
      <c r="M79" s="23"/>
      <c r="N79" s="23"/>
      <c r="O79" s="19">
        <f t="shared" si="9"/>
        <v>202935</v>
      </c>
    </row>
    <row r="80" spans="1:15" x14ac:dyDescent="0.2">
      <c r="A80" s="24" t="s">
        <v>105</v>
      </c>
      <c r="B80" s="24"/>
      <c r="C80" s="25" t="s">
        <v>80</v>
      </c>
      <c r="D80" s="20">
        <v>113</v>
      </c>
      <c r="E80" s="16">
        <v>15</v>
      </c>
      <c r="F80" s="21">
        <v>1</v>
      </c>
      <c r="G80" s="23">
        <v>12360</v>
      </c>
      <c r="H80" s="18">
        <f t="shared" si="8"/>
        <v>148320</v>
      </c>
      <c r="I80" s="23"/>
      <c r="J80" s="23">
        <f>(G80/30*5)</f>
        <v>2060</v>
      </c>
      <c r="K80" s="23">
        <f>(G80/30*50)</f>
        <v>20600</v>
      </c>
      <c r="L80" s="23"/>
      <c r="M80" s="23"/>
      <c r="N80" s="23"/>
      <c r="O80" s="19">
        <f t="shared" si="9"/>
        <v>170980</v>
      </c>
    </row>
    <row r="81" spans="1:15" x14ac:dyDescent="0.2">
      <c r="A81" s="24" t="s">
        <v>106</v>
      </c>
      <c r="B81" s="24"/>
      <c r="C81" s="25" t="s">
        <v>80</v>
      </c>
      <c r="D81" s="20">
        <v>113</v>
      </c>
      <c r="E81" s="16">
        <v>15</v>
      </c>
      <c r="F81" s="21">
        <v>1</v>
      </c>
      <c r="G81" s="23">
        <v>7911</v>
      </c>
      <c r="H81" s="18">
        <f t="shared" si="8"/>
        <v>94932</v>
      </c>
      <c r="I81" s="23"/>
      <c r="J81" s="23">
        <f>(G81/30*5)</f>
        <v>1318.5</v>
      </c>
      <c r="K81" s="23">
        <f>(G81/30*50)</f>
        <v>13185</v>
      </c>
      <c r="L81" s="23"/>
      <c r="M81" s="23"/>
      <c r="N81" s="23"/>
      <c r="O81" s="19">
        <f t="shared" si="9"/>
        <v>109435.5</v>
      </c>
    </row>
    <row r="82" spans="1:15" x14ac:dyDescent="0.2">
      <c r="A82" s="24" t="s">
        <v>107</v>
      </c>
      <c r="B82" s="24"/>
      <c r="C82" s="25" t="s">
        <v>80</v>
      </c>
      <c r="D82" s="20">
        <v>113</v>
      </c>
      <c r="E82" s="16">
        <v>15</v>
      </c>
      <c r="F82" s="21">
        <v>3</v>
      </c>
      <c r="G82" s="22">
        <v>6528</v>
      </c>
      <c r="H82" s="18">
        <f t="shared" si="8"/>
        <v>235008</v>
      </c>
      <c r="I82" s="22"/>
      <c r="J82" s="22">
        <f>(G82/30*5*3)</f>
        <v>3264</v>
      </c>
      <c r="K82" s="22">
        <f>(G82/30*50*3)</f>
        <v>32640</v>
      </c>
      <c r="L82" s="22"/>
      <c r="M82" s="22"/>
      <c r="N82" s="22"/>
      <c r="O82" s="19">
        <f t="shared" si="9"/>
        <v>270912</v>
      </c>
    </row>
    <row r="83" spans="1:15" x14ac:dyDescent="0.2">
      <c r="A83" s="24" t="s">
        <v>108</v>
      </c>
      <c r="B83" s="24"/>
      <c r="C83" s="25" t="s">
        <v>80</v>
      </c>
      <c r="D83" s="20">
        <v>113</v>
      </c>
      <c r="E83" s="16">
        <v>15</v>
      </c>
      <c r="F83" s="21">
        <v>1</v>
      </c>
      <c r="G83" s="23">
        <v>5187</v>
      </c>
      <c r="H83" s="18">
        <f t="shared" si="8"/>
        <v>62244</v>
      </c>
      <c r="I83" s="23"/>
      <c r="J83" s="23">
        <f>(G83/30*5)</f>
        <v>864.5</v>
      </c>
      <c r="K83" s="23">
        <f>(G83/30*50)</f>
        <v>8645</v>
      </c>
      <c r="L83" s="23"/>
      <c r="M83" s="23"/>
      <c r="N83" s="23"/>
      <c r="O83" s="19">
        <f t="shared" si="9"/>
        <v>71753.5</v>
      </c>
    </row>
    <row r="84" spans="1:15" x14ac:dyDescent="0.2">
      <c r="A84" s="24" t="s">
        <v>109</v>
      </c>
      <c r="B84" s="24"/>
      <c r="C84" s="25" t="s">
        <v>80</v>
      </c>
      <c r="D84" s="20">
        <v>113</v>
      </c>
      <c r="E84" s="16">
        <v>15</v>
      </c>
      <c r="F84" s="21">
        <v>1</v>
      </c>
      <c r="G84" s="23">
        <v>5187</v>
      </c>
      <c r="H84" s="18">
        <f t="shared" si="8"/>
        <v>62244</v>
      </c>
      <c r="I84" s="23"/>
      <c r="J84" s="23">
        <f>(G84/30*5)</f>
        <v>864.5</v>
      </c>
      <c r="K84" s="23">
        <f>(G84/30*50)</f>
        <v>8645</v>
      </c>
      <c r="L84" s="23"/>
      <c r="M84" s="23"/>
      <c r="N84" s="23"/>
      <c r="O84" s="19">
        <f t="shared" si="9"/>
        <v>71753.5</v>
      </c>
    </row>
    <row r="85" spans="1:15" x14ac:dyDescent="0.2">
      <c r="A85" s="24" t="s">
        <v>110</v>
      </c>
      <c r="B85" s="24"/>
      <c r="C85" s="25" t="s">
        <v>80</v>
      </c>
      <c r="D85" s="20">
        <v>113</v>
      </c>
      <c r="E85" s="16">
        <v>15</v>
      </c>
      <c r="F85" s="21">
        <v>2</v>
      </c>
      <c r="G85" s="22">
        <v>8868</v>
      </c>
      <c r="H85" s="18">
        <f t="shared" si="8"/>
        <v>212832</v>
      </c>
      <c r="I85" s="22"/>
      <c r="J85" s="22">
        <f>(G85/30*5*2)</f>
        <v>2956</v>
      </c>
      <c r="K85" s="22">
        <v>29560</v>
      </c>
      <c r="L85" s="22"/>
      <c r="M85" s="22"/>
      <c r="N85" s="22"/>
      <c r="O85" s="19">
        <f t="shared" si="9"/>
        <v>245348</v>
      </c>
    </row>
    <row r="86" spans="1:15" x14ac:dyDescent="0.2">
      <c r="A86" s="24" t="s">
        <v>111</v>
      </c>
      <c r="B86" s="24"/>
      <c r="C86" s="25" t="s">
        <v>80</v>
      </c>
      <c r="D86" s="20">
        <v>113</v>
      </c>
      <c r="E86" s="16">
        <v>15</v>
      </c>
      <c r="F86" s="21">
        <v>1</v>
      </c>
      <c r="G86" s="23">
        <v>6900</v>
      </c>
      <c r="H86" s="18">
        <f t="shared" si="8"/>
        <v>82800</v>
      </c>
      <c r="I86" s="23"/>
      <c r="J86" s="23">
        <f t="shared" ref="J86:J94" si="10">(G86/30*5)</f>
        <v>1150</v>
      </c>
      <c r="K86" s="23">
        <f t="shared" ref="K86:K94" si="11">(G86/30*50)</f>
        <v>11500</v>
      </c>
      <c r="L86" s="23"/>
      <c r="M86" s="23"/>
      <c r="N86" s="23"/>
      <c r="O86" s="19">
        <f t="shared" si="9"/>
        <v>95450</v>
      </c>
    </row>
    <row r="87" spans="1:15" x14ac:dyDescent="0.2">
      <c r="A87" s="24" t="s">
        <v>112</v>
      </c>
      <c r="B87" s="24"/>
      <c r="C87" s="25" t="s">
        <v>80</v>
      </c>
      <c r="D87" s="20">
        <v>113</v>
      </c>
      <c r="E87" s="16">
        <v>15</v>
      </c>
      <c r="F87" s="21">
        <v>1</v>
      </c>
      <c r="G87" s="23">
        <v>6567</v>
      </c>
      <c r="H87" s="18">
        <f t="shared" si="8"/>
        <v>78804</v>
      </c>
      <c r="I87" s="23"/>
      <c r="J87" s="23">
        <f t="shared" si="10"/>
        <v>1094.5</v>
      </c>
      <c r="K87" s="23">
        <f t="shared" si="11"/>
        <v>10945</v>
      </c>
      <c r="L87" s="23"/>
      <c r="M87" s="23"/>
      <c r="N87" s="23"/>
      <c r="O87" s="19">
        <f t="shared" si="9"/>
        <v>90843.5</v>
      </c>
    </row>
    <row r="88" spans="1:15" x14ac:dyDescent="0.2">
      <c r="A88" s="24" t="s">
        <v>113</v>
      </c>
      <c r="B88" s="24"/>
      <c r="C88" s="25" t="s">
        <v>80</v>
      </c>
      <c r="D88" s="20">
        <v>113</v>
      </c>
      <c r="E88" s="16">
        <v>15</v>
      </c>
      <c r="F88" s="21">
        <v>1</v>
      </c>
      <c r="G88" s="23">
        <v>11064</v>
      </c>
      <c r="H88" s="18">
        <f t="shared" si="8"/>
        <v>132768</v>
      </c>
      <c r="I88" s="23"/>
      <c r="J88" s="23">
        <f t="shared" si="10"/>
        <v>1844</v>
      </c>
      <c r="K88" s="23">
        <f t="shared" si="11"/>
        <v>18440</v>
      </c>
      <c r="L88" s="23"/>
      <c r="M88" s="23"/>
      <c r="N88" s="23"/>
      <c r="O88" s="19">
        <f t="shared" si="9"/>
        <v>153052</v>
      </c>
    </row>
    <row r="89" spans="1:15" x14ac:dyDescent="0.2">
      <c r="A89" s="24" t="s">
        <v>114</v>
      </c>
      <c r="B89" s="24"/>
      <c r="C89" s="25" t="s">
        <v>80</v>
      </c>
      <c r="D89" s="20">
        <v>113</v>
      </c>
      <c r="E89" s="16">
        <v>15</v>
      </c>
      <c r="F89" s="21">
        <v>1</v>
      </c>
      <c r="G89" s="23">
        <v>6612</v>
      </c>
      <c r="H89" s="18">
        <f t="shared" si="8"/>
        <v>79344</v>
      </c>
      <c r="I89" s="23"/>
      <c r="J89" s="23">
        <f t="shared" si="10"/>
        <v>1102</v>
      </c>
      <c r="K89" s="23">
        <f t="shared" si="11"/>
        <v>11020</v>
      </c>
      <c r="L89" s="23"/>
      <c r="M89" s="23"/>
      <c r="N89" s="23"/>
      <c r="O89" s="19">
        <f t="shared" si="9"/>
        <v>91466</v>
      </c>
    </row>
    <row r="90" spans="1:15" x14ac:dyDescent="0.2">
      <c r="A90" s="24" t="s">
        <v>115</v>
      </c>
      <c r="B90" s="24"/>
      <c r="C90" s="25" t="s">
        <v>80</v>
      </c>
      <c r="D90" s="20">
        <v>113</v>
      </c>
      <c r="E90" s="16">
        <v>15</v>
      </c>
      <c r="F90" s="21">
        <v>1</v>
      </c>
      <c r="G90" s="23">
        <v>11088</v>
      </c>
      <c r="H90" s="18">
        <f t="shared" si="8"/>
        <v>133056</v>
      </c>
      <c r="I90" s="23"/>
      <c r="J90" s="23">
        <f t="shared" si="10"/>
        <v>1848</v>
      </c>
      <c r="K90" s="23">
        <f t="shared" si="11"/>
        <v>18480</v>
      </c>
      <c r="L90" s="23"/>
      <c r="M90" s="23"/>
      <c r="N90" s="23"/>
      <c r="O90" s="19">
        <f t="shared" si="9"/>
        <v>153384</v>
      </c>
    </row>
    <row r="91" spans="1:15" x14ac:dyDescent="0.2">
      <c r="A91" s="24" t="s">
        <v>116</v>
      </c>
      <c r="B91" s="24"/>
      <c r="C91" s="25" t="s">
        <v>80</v>
      </c>
      <c r="D91" s="20">
        <v>113</v>
      </c>
      <c r="E91" s="16">
        <v>15</v>
      </c>
      <c r="F91" s="21">
        <v>1</v>
      </c>
      <c r="G91" s="22">
        <v>6420</v>
      </c>
      <c r="H91" s="18">
        <f t="shared" si="8"/>
        <v>77040</v>
      </c>
      <c r="I91" s="22"/>
      <c r="J91" s="22">
        <f t="shared" si="10"/>
        <v>1070</v>
      </c>
      <c r="K91" s="22">
        <f t="shared" si="11"/>
        <v>10700</v>
      </c>
      <c r="L91" s="22"/>
      <c r="M91" s="22"/>
      <c r="N91" s="22"/>
      <c r="O91" s="19">
        <f t="shared" si="9"/>
        <v>88810</v>
      </c>
    </row>
    <row r="92" spans="1:15" x14ac:dyDescent="0.2">
      <c r="A92" s="24" t="s">
        <v>117</v>
      </c>
      <c r="B92" s="24"/>
      <c r="C92" s="25" t="s">
        <v>80</v>
      </c>
      <c r="D92" s="20">
        <v>113</v>
      </c>
      <c r="E92" s="16">
        <v>15</v>
      </c>
      <c r="F92" s="21">
        <v>1</v>
      </c>
      <c r="G92" s="23">
        <v>13071</v>
      </c>
      <c r="H92" s="18">
        <f t="shared" si="8"/>
        <v>156852</v>
      </c>
      <c r="I92" s="23"/>
      <c r="J92" s="23">
        <f t="shared" si="10"/>
        <v>2178.5</v>
      </c>
      <c r="K92" s="23">
        <f t="shared" si="11"/>
        <v>21785</v>
      </c>
      <c r="L92" s="23"/>
      <c r="M92" s="23"/>
      <c r="N92" s="23"/>
      <c r="O92" s="19">
        <f t="shared" si="9"/>
        <v>180815.5</v>
      </c>
    </row>
    <row r="93" spans="1:15" x14ac:dyDescent="0.2">
      <c r="A93" s="24" t="s">
        <v>118</v>
      </c>
      <c r="B93" s="24"/>
      <c r="C93" s="25" t="s">
        <v>80</v>
      </c>
      <c r="D93" s="20">
        <v>113</v>
      </c>
      <c r="E93" s="16">
        <v>15</v>
      </c>
      <c r="F93" s="21">
        <v>1</v>
      </c>
      <c r="G93" s="23">
        <v>6936</v>
      </c>
      <c r="H93" s="18">
        <f t="shared" si="8"/>
        <v>83232</v>
      </c>
      <c r="I93" s="23"/>
      <c r="J93" s="23">
        <f t="shared" si="10"/>
        <v>1156</v>
      </c>
      <c r="K93" s="23">
        <f t="shared" si="11"/>
        <v>11560</v>
      </c>
      <c r="L93" s="23"/>
      <c r="M93" s="23"/>
      <c r="N93" s="23"/>
      <c r="O93" s="19">
        <f t="shared" si="9"/>
        <v>95948</v>
      </c>
    </row>
    <row r="94" spans="1:15" x14ac:dyDescent="0.2">
      <c r="A94" s="24" t="s">
        <v>119</v>
      </c>
      <c r="B94" s="24"/>
      <c r="C94" s="25" t="s">
        <v>80</v>
      </c>
      <c r="D94" s="20">
        <v>113</v>
      </c>
      <c r="E94" s="16">
        <v>15</v>
      </c>
      <c r="F94" s="21">
        <v>1</v>
      </c>
      <c r="G94" s="23">
        <v>7377</v>
      </c>
      <c r="H94" s="18">
        <f t="shared" si="8"/>
        <v>88524</v>
      </c>
      <c r="I94" s="23"/>
      <c r="J94" s="23">
        <f t="shared" si="10"/>
        <v>1229.5</v>
      </c>
      <c r="K94" s="23">
        <f t="shared" si="11"/>
        <v>12295</v>
      </c>
      <c r="L94" s="23"/>
      <c r="M94" s="23"/>
      <c r="N94" s="23"/>
      <c r="O94" s="19">
        <f t="shared" si="9"/>
        <v>102048.5</v>
      </c>
    </row>
    <row r="95" spans="1:15" x14ac:dyDescent="0.2">
      <c r="A95" s="24" t="s">
        <v>120</v>
      </c>
      <c r="B95" s="24"/>
      <c r="C95" s="25" t="s">
        <v>80</v>
      </c>
      <c r="D95" s="20">
        <v>113</v>
      </c>
      <c r="E95" s="16">
        <v>15</v>
      </c>
      <c r="F95" s="21">
        <v>2</v>
      </c>
      <c r="G95" s="22">
        <v>6420</v>
      </c>
      <c r="H95" s="18">
        <f t="shared" si="8"/>
        <v>154080</v>
      </c>
      <c r="I95" s="22"/>
      <c r="J95" s="22">
        <f>(G95/30*5*2)</f>
        <v>2140</v>
      </c>
      <c r="K95" s="22">
        <f>(G95/30*50*2)</f>
        <v>21400</v>
      </c>
      <c r="L95" s="22"/>
      <c r="M95" s="22"/>
      <c r="N95" s="22"/>
      <c r="O95" s="19">
        <f t="shared" si="9"/>
        <v>177620</v>
      </c>
    </row>
    <row r="96" spans="1:15" x14ac:dyDescent="0.2">
      <c r="A96" s="24" t="s">
        <v>121</v>
      </c>
      <c r="B96" s="24"/>
      <c r="C96" s="25" t="s">
        <v>80</v>
      </c>
      <c r="D96" s="20">
        <v>113</v>
      </c>
      <c r="E96" s="16">
        <v>15</v>
      </c>
      <c r="F96" s="21">
        <v>2</v>
      </c>
      <c r="G96" s="23">
        <v>6420</v>
      </c>
      <c r="H96" s="18">
        <f t="shared" si="8"/>
        <v>154080</v>
      </c>
      <c r="I96" s="23"/>
      <c r="J96" s="23">
        <f>(G96/30*5*2)</f>
        <v>2140</v>
      </c>
      <c r="K96" s="23">
        <f>(G96/30*50*2)</f>
        <v>21400</v>
      </c>
      <c r="L96" s="23"/>
      <c r="M96" s="23"/>
      <c r="N96" s="23"/>
      <c r="O96" s="19">
        <f t="shared" si="9"/>
        <v>177620</v>
      </c>
    </row>
    <row r="97" spans="1:15" x14ac:dyDescent="0.2">
      <c r="A97" s="24" t="s">
        <v>122</v>
      </c>
      <c r="B97" s="24"/>
      <c r="C97" s="25" t="s">
        <v>80</v>
      </c>
      <c r="D97" s="20">
        <v>113</v>
      </c>
      <c r="E97" s="16">
        <v>15</v>
      </c>
      <c r="F97" s="21">
        <v>1</v>
      </c>
      <c r="G97" s="23">
        <v>6330</v>
      </c>
      <c r="H97" s="18">
        <f t="shared" si="8"/>
        <v>75960</v>
      </c>
      <c r="I97" s="23"/>
      <c r="J97" s="23">
        <f t="shared" ref="J97:J102" si="12">(G97/30*5)</f>
        <v>1055</v>
      </c>
      <c r="K97" s="23">
        <f t="shared" ref="K97:K102" si="13">(G97/30*50)</f>
        <v>10550</v>
      </c>
      <c r="L97" s="23"/>
      <c r="M97" s="23"/>
      <c r="N97" s="23"/>
      <c r="O97" s="19">
        <f t="shared" si="9"/>
        <v>87565</v>
      </c>
    </row>
    <row r="98" spans="1:15" x14ac:dyDescent="0.2">
      <c r="A98" s="24" t="s">
        <v>123</v>
      </c>
      <c r="B98" s="24"/>
      <c r="C98" s="25" t="s">
        <v>80</v>
      </c>
      <c r="D98" s="20">
        <v>113</v>
      </c>
      <c r="E98" s="16">
        <v>15</v>
      </c>
      <c r="F98" s="21">
        <v>1</v>
      </c>
      <c r="G98" s="23">
        <v>5400</v>
      </c>
      <c r="H98" s="18">
        <f t="shared" si="8"/>
        <v>64800</v>
      </c>
      <c r="I98" s="23"/>
      <c r="J98" s="23">
        <f t="shared" si="12"/>
        <v>900</v>
      </c>
      <c r="K98" s="23">
        <f t="shared" si="13"/>
        <v>9000</v>
      </c>
      <c r="L98" s="23"/>
      <c r="M98" s="23"/>
      <c r="N98" s="23"/>
      <c r="O98" s="19">
        <f t="shared" si="9"/>
        <v>74700</v>
      </c>
    </row>
    <row r="99" spans="1:15" x14ac:dyDescent="0.2">
      <c r="A99" s="24" t="s">
        <v>124</v>
      </c>
      <c r="B99" s="24"/>
      <c r="C99" s="25" t="s">
        <v>80</v>
      </c>
      <c r="D99" s="20">
        <v>113</v>
      </c>
      <c r="E99" s="16">
        <v>15</v>
      </c>
      <c r="F99" s="21">
        <v>1</v>
      </c>
      <c r="G99" s="23">
        <v>8937</v>
      </c>
      <c r="H99" s="18">
        <f t="shared" si="8"/>
        <v>107244</v>
      </c>
      <c r="I99" s="23"/>
      <c r="J99" s="23">
        <f t="shared" si="12"/>
        <v>1489.5</v>
      </c>
      <c r="K99" s="23">
        <f t="shared" si="13"/>
        <v>14894.999999999998</v>
      </c>
      <c r="L99" s="23"/>
      <c r="M99" s="23"/>
      <c r="N99" s="23"/>
      <c r="O99" s="19">
        <f t="shared" si="9"/>
        <v>123628.5</v>
      </c>
    </row>
    <row r="100" spans="1:15" x14ac:dyDescent="0.2">
      <c r="A100" s="24" t="s">
        <v>125</v>
      </c>
      <c r="B100" s="24"/>
      <c r="C100" s="25" t="s">
        <v>80</v>
      </c>
      <c r="D100" s="20">
        <v>113</v>
      </c>
      <c r="E100" s="16">
        <v>15</v>
      </c>
      <c r="F100" s="21">
        <v>1</v>
      </c>
      <c r="G100" s="23">
        <v>6420</v>
      </c>
      <c r="H100" s="18">
        <f t="shared" si="8"/>
        <v>77040</v>
      </c>
      <c r="I100" s="23"/>
      <c r="J100" s="23">
        <f t="shared" si="12"/>
        <v>1070</v>
      </c>
      <c r="K100" s="23">
        <f t="shared" si="13"/>
        <v>10700</v>
      </c>
      <c r="L100" s="23"/>
      <c r="M100" s="23"/>
      <c r="N100" s="23"/>
      <c r="O100" s="19">
        <f t="shared" si="9"/>
        <v>88810</v>
      </c>
    </row>
    <row r="101" spans="1:15" x14ac:dyDescent="0.2">
      <c r="A101" s="26" t="s">
        <v>126</v>
      </c>
      <c r="B101" s="26"/>
      <c r="C101" s="25" t="s">
        <v>80</v>
      </c>
      <c r="D101" s="20">
        <v>113</v>
      </c>
      <c r="E101" s="16">
        <v>15</v>
      </c>
      <c r="F101" s="21">
        <v>1</v>
      </c>
      <c r="G101" s="23">
        <v>3011</v>
      </c>
      <c r="H101" s="18">
        <f t="shared" si="8"/>
        <v>36132</v>
      </c>
      <c r="I101" s="23"/>
      <c r="J101" s="23">
        <f t="shared" si="12"/>
        <v>501.83333333333331</v>
      </c>
      <c r="K101" s="23">
        <f t="shared" si="13"/>
        <v>5018.333333333333</v>
      </c>
      <c r="L101" s="23"/>
      <c r="M101" s="23"/>
      <c r="N101" s="23"/>
      <c r="O101" s="19">
        <f t="shared" si="9"/>
        <v>41652.166666666672</v>
      </c>
    </row>
    <row r="102" spans="1:15" x14ac:dyDescent="0.2">
      <c r="A102" s="24" t="s">
        <v>127</v>
      </c>
      <c r="B102" s="24"/>
      <c r="C102" s="25" t="s">
        <v>80</v>
      </c>
      <c r="D102" s="20">
        <v>113</v>
      </c>
      <c r="E102" s="16">
        <v>15</v>
      </c>
      <c r="F102" s="21">
        <v>1</v>
      </c>
      <c r="G102" s="23">
        <v>8040</v>
      </c>
      <c r="H102" s="18">
        <f t="shared" si="8"/>
        <v>96480</v>
      </c>
      <c r="I102" s="23"/>
      <c r="J102" s="23">
        <f t="shared" si="12"/>
        <v>1340</v>
      </c>
      <c r="K102" s="23">
        <f t="shared" si="13"/>
        <v>13400</v>
      </c>
      <c r="L102" s="23"/>
      <c r="M102" s="23"/>
      <c r="N102" s="23"/>
      <c r="O102" s="19">
        <f t="shared" si="9"/>
        <v>111220</v>
      </c>
    </row>
    <row r="103" spans="1:15" x14ac:dyDescent="0.2">
      <c r="A103" s="24" t="s">
        <v>128</v>
      </c>
      <c r="B103" s="24"/>
      <c r="C103" s="25" t="s">
        <v>80</v>
      </c>
      <c r="D103" s="20">
        <v>113</v>
      </c>
      <c r="E103" s="16">
        <v>15</v>
      </c>
      <c r="F103" s="21">
        <v>2</v>
      </c>
      <c r="G103" s="23">
        <v>6162</v>
      </c>
      <c r="H103" s="18">
        <f t="shared" si="8"/>
        <v>147888</v>
      </c>
      <c r="I103" s="23"/>
      <c r="J103" s="23">
        <f>(G103/30*5*2)</f>
        <v>2054</v>
      </c>
      <c r="K103" s="23">
        <f>(G103/30*50*2)</f>
        <v>20540</v>
      </c>
      <c r="L103" s="23"/>
      <c r="M103" s="23"/>
      <c r="N103" s="23"/>
      <c r="O103" s="19">
        <f t="shared" si="9"/>
        <v>170482</v>
      </c>
    </row>
    <row r="104" spans="1:15" x14ac:dyDescent="0.2">
      <c r="A104" s="24" t="s">
        <v>129</v>
      </c>
      <c r="B104" s="24"/>
      <c r="C104" s="25" t="s">
        <v>130</v>
      </c>
      <c r="D104" s="20">
        <v>113</v>
      </c>
      <c r="E104" s="16">
        <v>15</v>
      </c>
      <c r="F104" s="21">
        <v>1</v>
      </c>
      <c r="G104" s="23">
        <v>17550</v>
      </c>
      <c r="H104" s="18">
        <f t="shared" si="8"/>
        <v>210600</v>
      </c>
      <c r="I104" s="23"/>
      <c r="J104" s="23">
        <f t="shared" ref="J104:J117" si="14">(G104/30*5)</f>
        <v>2925</v>
      </c>
      <c r="K104" s="23">
        <f t="shared" ref="K104:K117" si="15">(G104/30*50)</f>
        <v>29250</v>
      </c>
      <c r="L104" s="23"/>
      <c r="M104" s="23"/>
      <c r="N104" s="23"/>
      <c r="O104" s="19">
        <f t="shared" si="9"/>
        <v>242775</v>
      </c>
    </row>
    <row r="105" spans="1:15" x14ac:dyDescent="0.2">
      <c r="A105" s="24" t="s">
        <v>81</v>
      </c>
      <c r="B105" s="24"/>
      <c r="C105" s="25" t="s">
        <v>130</v>
      </c>
      <c r="D105" s="20">
        <v>113</v>
      </c>
      <c r="E105" s="16">
        <v>15</v>
      </c>
      <c r="F105" s="21">
        <v>1</v>
      </c>
      <c r="G105" s="22">
        <v>6420</v>
      </c>
      <c r="H105" s="18">
        <f t="shared" si="8"/>
        <v>77040</v>
      </c>
      <c r="I105" s="22"/>
      <c r="J105" s="22">
        <f t="shared" si="14"/>
        <v>1070</v>
      </c>
      <c r="K105" s="22">
        <f t="shared" si="15"/>
        <v>10700</v>
      </c>
      <c r="L105" s="22"/>
      <c r="M105" s="22"/>
      <c r="N105" s="22"/>
      <c r="O105" s="19">
        <f t="shared" si="9"/>
        <v>88810</v>
      </c>
    </row>
    <row r="106" spans="1:15" x14ac:dyDescent="0.2">
      <c r="A106" s="26" t="s">
        <v>131</v>
      </c>
      <c r="B106" s="26"/>
      <c r="C106" s="25" t="s">
        <v>130</v>
      </c>
      <c r="D106" s="20">
        <v>113</v>
      </c>
      <c r="E106" s="16">
        <v>15</v>
      </c>
      <c r="F106" s="21">
        <v>1</v>
      </c>
      <c r="G106" s="22">
        <v>8280</v>
      </c>
      <c r="H106" s="18">
        <f t="shared" si="8"/>
        <v>99360</v>
      </c>
      <c r="I106" s="22"/>
      <c r="J106" s="22">
        <f t="shared" si="14"/>
        <v>1380</v>
      </c>
      <c r="K106" s="22">
        <f t="shared" si="15"/>
        <v>13800</v>
      </c>
      <c r="L106" s="22"/>
      <c r="M106" s="22"/>
      <c r="N106" s="22"/>
      <c r="O106" s="19">
        <f t="shared" si="9"/>
        <v>114540</v>
      </c>
    </row>
    <row r="107" spans="1:15" x14ac:dyDescent="0.2">
      <c r="A107" s="24" t="s">
        <v>132</v>
      </c>
      <c r="B107" s="24"/>
      <c r="C107" s="25" t="s">
        <v>130</v>
      </c>
      <c r="D107" s="20">
        <v>113</v>
      </c>
      <c r="E107" s="16">
        <v>15</v>
      </c>
      <c r="F107" s="21">
        <v>1</v>
      </c>
      <c r="G107" s="23">
        <v>7377</v>
      </c>
      <c r="H107" s="18">
        <f t="shared" si="8"/>
        <v>88524</v>
      </c>
      <c r="I107" s="23"/>
      <c r="J107" s="23">
        <f t="shared" si="14"/>
        <v>1229.5</v>
      </c>
      <c r="K107" s="23">
        <f t="shared" si="15"/>
        <v>12295</v>
      </c>
      <c r="L107" s="23"/>
      <c r="M107" s="23"/>
      <c r="N107" s="23"/>
      <c r="O107" s="19">
        <f t="shared" si="9"/>
        <v>102048.5</v>
      </c>
    </row>
    <row r="108" spans="1:15" x14ac:dyDescent="0.2">
      <c r="A108" s="24" t="s">
        <v>133</v>
      </c>
      <c r="B108" s="24"/>
      <c r="C108" s="25" t="s">
        <v>130</v>
      </c>
      <c r="D108" s="20">
        <v>113</v>
      </c>
      <c r="E108" s="16">
        <v>15</v>
      </c>
      <c r="F108" s="21">
        <v>1</v>
      </c>
      <c r="G108" s="23">
        <v>9888</v>
      </c>
      <c r="H108" s="18">
        <f t="shared" si="8"/>
        <v>118656</v>
      </c>
      <c r="I108" s="23"/>
      <c r="J108" s="23">
        <f t="shared" si="14"/>
        <v>1648</v>
      </c>
      <c r="K108" s="23">
        <f t="shared" si="15"/>
        <v>16480</v>
      </c>
      <c r="L108" s="23"/>
      <c r="M108" s="23"/>
      <c r="N108" s="23"/>
      <c r="O108" s="19">
        <f t="shared" si="9"/>
        <v>136784</v>
      </c>
    </row>
    <row r="109" spans="1:15" x14ac:dyDescent="0.2">
      <c r="A109" s="24" t="s">
        <v>134</v>
      </c>
      <c r="B109" s="24"/>
      <c r="C109" s="25" t="s">
        <v>130</v>
      </c>
      <c r="D109" s="20">
        <v>113</v>
      </c>
      <c r="E109" s="16">
        <v>15</v>
      </c>
      <c r="F109" s="21">
        <v>1</v>
      </c>
      <c r="G109" s="23">
        <v>8976</v>
      </c>
      <c r="H109" s="18">
        <f t="shared" si="8"/>
        <v>107712</v>
      </c>
      <c r="I109" s="23"/>
      <c r="J109" s="23">
        <f t="shared" si="14"/>
        <v>1496</v>
      </c>
      <c r="K109" s="23">
        <f t="shared" si="15"/>
        <v>14960</v>
      </c>
      <c r="L109" s="23"/>
      <c r="M109" s="23"/>
      <c r="N109" s="23"/>
      <c r="O109" s="19">
        <f t="shared" si="9"/>
        <v>124168</v>
      </c>
    </row>
    <row r="110" spans="1:15" x14ac:dyDescent="0.2">
      <c r="A110" s="24" t="s">
        <v>135</v>
      </c>
      <c r="B110" s="24"/>
      <c r="C110" s="25" t="s">
        <v>130</v>
      </c>
      <c r="D110" s="20">
        <v>113</v>
      </c>
      <c r="E110" s="16">
        <v>15</v>
      </c>
      <c r="F110" s="21">
        <v>1</v>
      </c>
      <c r="G110" s="23">
        <v>13902</v>
      </c>
      <c r="H110" s="18">
        <f t="shared" si="8"/>
        <v>166824</v>
      </c>
      <c r="I110" s="23"/>
      <c r="J110" s="23">
        <f t="shared" si="14"/>
        <v>2317</v>
      </c>
      <c r="K110" s="23">
        <f t="shared" si="15"/>
        <v>23170</v>
      </c>
      <c r="L110" s="23"/>
      <c r="M110" s="23"/>
      <c r="N110" s="23"/>
      <c r="O110" s="19">
        <f t="shared" si="9"/>
        <v>192311</v>
      </c>
    </row>
    <row r="111" spans="1:15" x14ac:dyDescent="0.2">
      <c r="A111" s="24" t="s">
        <v>136</v>
      </c>
      <c r="B111" s="24"/>
      <c r="C111" s="25" t="s">
        <v>130</v>
      </c>
      <c r="D111" s="20">
        <v>113</v>
      </c>
      <c r="E111" s="16">
        <v>15</v>
      </c>
      <c r="F111" s="21">
        <v>1</v>
      </c>
      <c r="G111" s="23">
        <v>6555</v>
      </c>
      <c r="H111" s="18">
        <f t="shared" si="8"/>
        <v>78660</v>
      </c>
      <c r="I111" s="23"/>
      <c r="J111" s="23">
        <f t="shared" si="14"/>
        <v>1092.5</v>
      </c>
      <c r="K111" s="23">
        <f t="shared" si="15"/>
        <v>10925</v>
      </c>
      <c r="L111" s="23"/>
      <c r="M111" s="23"/>
      <c r="N111" s="23"/>
      <c r="O111" s="19">
        <f t="shared" si="9"/>
        <v>90677.5</v>
      </c>
    </row>
    <row r="112" spans="1:15" x14ac:dyDescent="0.2">
      <c r="A112" s="24" t="s">
        <v>137</v>
      </c>
      <c r="B112" s="24"/>
      <c r="C112" s="25" t="s">
        <v>130</v>
      </c>
      <c r="D112" s="20">
        <v>113</v>
      </c>
      <c r="E112" s="16">
        <v>15</v>
      </c>
      <c r="F112" s="21">
        <v>1</v>
      </c>
      <c r="G112" s="23">
        <v>8760</v>
      </c>
      <c r="H112" s="18">
        <f t="shared" si="8"/>
        <v>105120</v>
      </c>
      <c r="I112" s="23"/>
      <c r="J112" s="23">
        <f t="shared" si="14"/>
        <v>1460</v>
      </c>
      <c r="K112" s="23">
        <f t="shared" si="15"/>
        <v>14600</v>
      </c>
      <c r="L112" s="23"/>
      <c r="M112" s="23"/>
      <c r="N112" s="23"/>
      <c r="O112" s="19">
        <f t="shared" si="9"/>
        <v>121180</v>
      </c>
    </row>
    <row r="113" spans="1:15" x14ac:dyDescent="0.2">
      <c r="A113" s="24" t="s">
        <v>138</v>
      </c>
      <c r="B113" s="24"/>
      <c r="C113" s="25" t="s">
        <v>130</v>
      </c>
      <c r="D113" s="20">
        <v>113</v>
      </c>
      <c r="E113" s="16">
        <v>15</v>
      </c>
      <c r="F113" s="21">
        <v>1</v>
      </c>
      <c r="G113" s="23">
        <v>7911</v>
      </c>
      <c r="H113" s="18">
        <f t="shared" si="8"/>
        <v>94932</v>
      </c>
      <c r="I113" s="23"/>
      <c r="J113" s="23">
        <f t="shared" si="14"/>
        <v>1318.5</v>
      </c>
      <c r="K113" s="23">
        <f t="shared" si="15"/>
        <v>13185</v>
      </c>
      <c r="L113" s="23"/>
      <c r="M113" s="23"/>
      <c r="N113" s="23"/>
      <c r="O113" s="19">
        <f t="shared" si="9"/>
        <v>109435.5</v>
      </c>
    </row>
    <row r="114" spans="1:15" x14ac:dyDescent="0.2">
      <c r="A114" s="24" t="s">
        <v>139</v>
      </c>
      <c r="B114" s="24"/>
      <c r="C114" s="25" t="s">
        <v>130</v>
      </c>
      <c r="D114" s="20">
        <v>113</v>
      </c>
      <c r="E114" s="16">
        <v>15</v>
      </c>
      <c r="F114" s="21">
        <v>1</v>
      </c>
      <c r="G114" s="23">
        <v>8976</v>
      </c>
      <c r="H114" s="18">
        <f t="shared" si="8"/>
        <v>107712</v>
      </c>
      <c r="I114" s="23"/>
      <c r="J114" s="23">
        <f t="shared" si="14"/>
        <v>1496</v>
      </c>
      <c r="K114" s="23">
        <f t="shared" si="15"/>
        <v>14960</v>
      </c>
      <c r="L114" s="23"/>
      <c r="M114" s="23"/>
      <c r="N114" s="23"/>
      <c r="O114" s="19">
        <f t="shared" si="9"/>
        <v>124168</v>
      </c>
    </row>
    <row r="115" spans="1:15" x14ac:dyDescent="0.2">
      <c r="A115" s="24" t="s">
        <v>140</v>
      </c>
      <c r="B115" s="24"/>
      <c r="C115" s="25" t="s">
        <v>130</v>
      </c>
      <c r="D115" s="20">
        <v>113</v>
      </c>
      <c r="E115" s="16">
        <v>15</v>
      </c>
      <c r="F115" s="21">
        <v>1</v>
      </c>
      <c r="G115" s="23">
        <v>13497</v>
      </c>
      <c r="H115" s="18">
        <f t="shared" si="8"/>
        <v>161964</v>
      </c>
      <c r="I115" s="23"/>
      <c r="J115" s="23">
        <f t="shared" si="14"/>
        <v>2249.5</v>
      </c>
      <c r="K115" s="23">
        <f t="shared" si="15"/>
        <v>22495</v>
      </c>
      <c r="L115" s="23"/>
      <c r="M115" s="23"/>
      <c r="N115" s="23"/>
      <c r="O115" s="19">
        <f t="shared" si="9"/>
        <v>186708.5</v>
      </c>
    </row>
    <row r="116" spans="1:15" x14ac:dyDescent="0.2">
      <c r="A116" s="24" t="s">
        <v>141</v>
      </c>
      <c r="B116" s="24"/>
      <c r="C116" s="25" t="s">
        <v>130</v>
      </c>
      <c r="D116" s="20">
        <v>113</v>
      </c>
      <c r="E116" s="16">
        <v>15</v>
      </c>
      <c r="F116" s="21">
        <v>1</v>
      </c>
      <c r="G116" s="22">
        <v>8715</v>
      </c>
      <c r="H116" s="18">
        <f t="shared" si="8"/>
        <v>104580</v>
      </c>
      <c r="I116" s="22"/>
      <c r="J116" s="22">
        <f t="shared" si="14"/>
        <v>1452.5</v>
      </c>
      <c r="K116" s="22">
        <f t="shared" si="15"/>
        <v>14525</v>
      </c>
      <c r="L116" s="22"/>
      <c r="M116" s="22"/>
      <c r="N116" s="22"/>
      <c r="O116" s="19">
        <f t="shared" si="9"/>
        <v>120557.5</v>
      </c>
    </row>
    <row r="117" spans="1:15" x14ac:dyDescent="0.2">
      <c r="A117" s="24" t="s">
        <v>142</v>
      </c>
      <c r="B117" s="24"/>
      <c r="C117" s="25" t="s">
        <v>130</v>
      </c>
      <c r="D117" s="20">
        <v>113</v>
      </c>
      <c r="E117" s="16">
        <v>15</v>
      </c>
      <c r="F117" s="21">
        <v>1</v>
      </c>
      <c r="G117" s="23">
        <v>13878</v>
      </c>
      <c r="H117" s="18">
        <f t="shared" si="8"/>
        <v>166536</v>
      </c>
      <c r="I117" s="23"/>
      <c r="J117" s="23">
        <f t="shared" si="14"/>
        <v>2313</v>
      </c>
      <c r="K117" s="23">
        <f t="shared" si="15"/>
        <v>23130</v>
      </c>
      <c r="L117" s="23"/>
      <c r="M117" s="23"/>
      <c r="N117" s="23"/>
      <c r="O117" s="19">
        <f t="shared" si="9"/>
        <v>191979</v>
      </c>
    </row>
    <row r="118" spans="1:15" x14ac:dyDescent="0.2">
      <c r="A118" s="24" t="s">
        <v>143</v>
      </c>
      <c r="B118" s="24"/>
      <c r="C118" s="25" t="s">
        <v>130</v>
      </c>
      <c r="D118" s="20">
        <v>113</v>
      </c>
      <c r="E118" s="16">
        <v>15</v>
      </c>
      <c r="F118" s="21">
        <v>2</v>
      </c>
      <c r="G118" s="23">
        <v>14046</v>
      </c>
      <c r="H118" s="18">
        <f t="shared" si="8"/>
        <v>337104</v>
      </c>
      <c r="I118" s="23"/>
      <c r="J118" s="23">
        <f>(G118/30*5*2)</f>
        <v>4682</v>
      </c>
      <c r="K118" s="23">
        <f>(G118/30*50*2)</f>
        <v>46820</v>
      </c>
      <c r="L118" s="23"/>
      <c r="M118" s="23"/>
      <c r="N118" s="23"/>
      <c r="O118" s="19">
        <f t="shared" si="9"/>
        <v>388606</v>
      </c>
    </row>
    <row r="119" spans="1:15" x14ac:dyDescent="0.2">
      <c r="A119" s="24" t="s">
        <v>144</v>
      </c>
      <c r="B119" s="24"/>
      <c r="C119" s="25" t="s">
        <v>130</v>
      </c>
      <c r="D119" s="20">
        <v>113</v>
      </c>
      <c r="E119" s="16">
        <v>15</v>
      </c>
      <c r="F119" s="21">
        <v>1</v>
      </c>
      <c r="G119" s="23">
        <v>12663</v>
      </c>
      <c r="H119" s="18">
        <f t="shared" si="8"/>
        <v>151956</v>
      </c>
      <c r="I119" s="23"/>
      <c r="J119" s="23">
        <f t="shared" ref="J119:J132" si="16">(G119/30*5)</f>
        <v>2110.5</v>
      </c>
      <c r="K119" s="23">
        <f t="shared" ref="K119:K132" si="17">(G119/30*50)</f>
        <v>21105</v>
      </c>
      <c r="L119" s="23"/>
      <c r="M119" s="23"/>
      <c r="N119" s="23"/>
      <c r="O119" s="19">
        <f t="shared" si="9"/>
        <v>175171.5</v>
      </c>
    </row>
    <row r="120" spans="1:15" x14ac:dyDescent="0.2">
      <c r="A120" s="24" t="s">
        <v>145</v>
      </c>
      <c r="B120" s="24"/>
      <c r="C120" s="25" t="s">
        <v>130</v>
      </c>
      <c r="D120" s="20">
        <v>113</v>
      </c>
      <c r="E120" s="16">
        <v>15</v>
      </c>
      <c r="F120" s="21">
        <v>1</v>
      </c>
      <c r="G120" s="23">
        <v>13878</v>
      </c>
      <c r="H120" s="18">
        <f t="shared" si="8"/>
        <v>166536</v>
      </c>
      <c r="I120" s="23"/>
      <c r="J120" s="23">
        <f t="shared" si="16"/>
        <v>2313</v>
      </c>
      <c r="K120" s="23">
        <f t="shared" si="17"/>
        <v>23130</v>
      </c>
      <c r="L120" s="23"/>
      <c r="M120" s="23"/>
      <c r="N120" s="23"/>
      <c r="O120" s="19">
        <f t="shared" si="9"/>
        <v>191979</v>
      </c>
    </row>
    <row r="121" spans="1:15" x14ac:dyDescent="0.2">
      <c r="A121" s="24" t="s">
        <v>146</v>
      </c>
      <c r="B121" s="24"/>
      <c r="C121" s="25" t="s">
        <v>130</v>
      </c>
      <c r="D121" s="20">
        <v>113</v>
      </c>
      <c r="E121" s="16">
        <v>15</v>
      </c>
      <c r="F121" s="21">
        <v>1</v>
      </c>
      <c r="G121" s="23">
        <v>14046</v>
      </c>
      <c r="H121" s="18">
        <f t="shared" si="8"/>
        <v>168552</v>
      </c>
      <c r="I121" s="23"/>
      <c r="J121" s="23">
        <f t="shared" si="16"/>
        <v>2341</v>
      </c>
      <c r="K121" s="23">
        <f t="shared" si="17"/>
        <v>23410</v>
      </c>
      <c r="L121" s="23"/>
      <c r="M121" s="23"/>
      <c r="N121" s="23"/>
      <c r="O121" s="19">
        <f t="shared" si="9"/>
        <v>194303</v>
      </c>
    </row>
    <row r="122" spans="1:15" x14ac:dyDescent="0.2">
      <c r="A122" s="24" t="s">
        <v>147</v>
      </c>
      <c r="B122" s="24"/>
      <c r="C122" s="25" t="s">
        <v>130</v>
      </c>
      <c r="D122" s="20">
        <v>113</v>
      </c>
      <c r="E122" s="16">
        <v>15</v>
      </c>
      <c r="F122" s="21">
        <v>1</v>
      </c>
      <c r="G122" s="23">
        <v>13497</v>
      </c>
      <c r="H122" s="18">
        <f t="shared" si="8"/>
        <v>161964</v>
      </c>
      <c r="I122" s="23"/>
      <c r="J122" s="23">
        <f t="shared" si="16"/>
        <v>2249.5</v>
      </c>
      <c r="K122" s="23">
        <f t="shared" si="17"/>
        <v>22495</v>
      </c>
      <c r="L122" s="23"/>
      <c r="M122" s="23"/>
      <c r="N122" s="23"/>
      <c r="O122" s="19">
        <f t="shared" si="9"/>
        <v>186708.5</v>
      </c>
    </row>
    <row r="123" spans="1:15" x14ac:dyDescent="0.2">
      <c r="A123" s="26" t="s">
        <v>148</v>
      </c>
      <c r="B123" s="26"/>
      <c r="C123" s="25" t="s">
        <v>130</v>
      </c>
      <c r="D123" s="20">
        <v>113</v>
      </c>
      <c r="E123" s="16">
        <v>15</v>
      </c>
      <c r="F123" s="21">
        <v>1</v>
      </c>
      <c r="G123" s="23">
        <v>11760</v>
      </c>
      <c r="H123" s="18">
        <f t="shared" si="8"/>
        <v>141120</v>
      </c>
      <c r="I123" s="23"/>
      <c r="J123" s="23">
        <f t="shared" si="16"/>
        <v>1960</v>
      </c>
      <c r="K123" s="23">
        <f t="shared" si="17"/>
        <v>19600</v>
      </c>
      <c r="L123" s="23"/>
      <c r="M123" s="23"/>
      <c r="N123" s="23"/>
      <c r="O123" s="19">
        <f t="shared" si="9"/>
        <v>162680</v>
      </c>
    </row>
    <row r="124" spans="1:15" x14ac:dyDescent="0.2">
      <c r="A124" s="24" t="s">
        <v>129</v>
      </c>
      <c r="B124" s="24"/>
      <c r="C124" s="25" t="s">
        <v>149</v>
      </c>
      <c r="D124" s="20">
        <v>113</v>
      </c>
      <c r="E124" s="16">
        <v>15</v>
      </c>
      <c r="F124" s="21">
        <v>1</v>
      </c>
      <c r="G124" s="23">
        <v>17550</v>
      </c>
      <c r="H124" s="18">
        <f t="shared" si="8"/>
        <v>210600</v>
      </c>
      <c r="I124" s="23"/>
      <c r="J124" s="23">
        <f t="shared" si="16"/>
        <v>2925</v>
      </c>
      <c r="K124" s="23">
        <f t="shared" si="17"/>
        <v>29250</v>
      </c>
      <c r="L124" s="23"/>
      <c r="M124" s="23"/>
      <c r="N124" s="23"/>
      <c r="O124" s="19">
        <f t="shared" si="9"/>
        <v>242775</v>
      </c>
    </row>
    <row r="125" spans="1:15" x14ac:dyDescent="0.2">
      <c r="A125" s="24" t="s">
        <v>81</v>
      </c>
      <c r="B125" s="24"/>
      <c r="C125" s="25" t="s">
        <v>149</v>
      </c>
      <c r="D125" s="20">
        <v>113</v>
      </c>
      <c r="E125" s="16">
        <v>15</v>
      </c>
      <c r="F125" s="21">
        <v>1</v>
      </c>
      <c r="G125" s="23">
        <v>7260</v>
      </c>
      <c r="H125" s="18">
        <f t="shared" si="8"/>
        <v>87120</v>
      </c>
      <c r="I125" s="23"/>
      <c r="J125" s="23">
        <f t="shared" si="16"/>
        <v>1210</v>
      </c>
      <c r="K125" s="23">
        <f t="shared" si="17"/>
        <v>12100</v>
      </c>
      <c r="L125" s="23"/>
      <c r="M125" s="23"/>
      <c r="N125" s="23"/>
      <c r="O125" s="19">
        <f t="shared" si="9"/>
        <v>100430</v>
      </c>
    </row>
    <row r="126" spans="1:15" x14ac:dyDescent="0.2">
      <c r="A126" s="24" t="s">
        <v>150</v>
      </c>
      <c r="B126" s="24"/>
      <c r="C126" s="25" t="s">
        <v>149</v>
      </c>
      <c r="D126" s="20">
        <v>113</v>
      </c>
      <c r="E126" s="16">
        <v>15</v>
      </c>
      <c r="F126" s="21">
        <v>1</v>
      </c>
      <c r="G126" s="22">
        <v>12360</v>
      </c>
      <c r="H126" s="18">
        <f t="shared" si="8"/>
        <v>148320</v>
      </c>
      <c r="I126" s="22"/>
      <c r="J126" s="22">
        <f t="shared" si="16"/>
        <v>2060</v>
      </c>
      <c r="K126" s="22">
        <f t="shared" si="17"/>
        <v>20600</v>
      </c>
      <c r="L126" s="22"/>
      <c r="M126" s="22"/>
      <c r="N126" s="22"/>
      <c r="O126" s="19">
        <f t="shared" si="9"/>
        <v>170980</v>
      </c>
    </row>
    <row r="127" spans="1:15" x14ac:dyDescent="0.2">
      <c r="A127" s="24" t="s">
        <v>151</v>
      </c>
      <c r="B127" s="24"/>
      <c r="C127" s="25" t="s">
        <v>149</v>
      </c>
      <c r="D127" s="20">
        <v>113</v>
      </c>
      <c r="E127" s="16">
        <v>15</v>
      </c>
      <c r="F127" s="21">
        <v>1</v>
      </c>
      <c r="G127" s="23">
        <v>12663</v>
      </c>
      <c r="H127" s="18">
        <f t="shared" si="8"/>
        <v>151956</v>
      </c>
      <c r="I127" s="23"/>
      <c r="J127" s="23">
        <f t="shared" si="16"/>
        <v>2110.5</v>
      </c>
      <c r="K127" s="23">
        <f t="shared" si="17"/>
        <v>21105</v>
      </c>
      <c r="L127" s="23"/>
      <c r="M127" s="23"/>
      <c r="N127" s="23"/>
      <c r="O127" s="19">
        <f t="shared" si="9"/>
        <v>175171.5</v>
      </c>
    </row>
    <row r="128" spans="1:15" x14ac:dyDescent="0.2">
      <c r="A128" s="24" t="s">
        <v>152</v>
      </c>
      <c r="B128" s="24"/>
      <c r="C128" s="25" t="s">
        <v>149</v>
      </c>
      <c r="D128" s="20">
        <v>113</v>
      </c>
      <c r="E128" s="16">
        <v>15</v>
      </c>
      <c r="F128" s="21">
        <v>1</v>
      </c>
      <c r="G128" s="23">
        <v>7377</v>
      </c>
      <c r="H128" s="18">
        <f t="shared" si="8"/>
        <v>88524</v>
      </c>
      <c r="I128" s="23"/>
      <c r="J128" s="23">
        <f t="shared" si="16"/>
        <v>1229.5</v>
      </c>
      <c r="K128" s="23">
        <f t="shared" si="17"/>
        <v>12295</v>
      </c>
      <c r="L128" s="23"/>
      <c r="M128" s="23"/>
      <c r="N128" s="23"/>
      <c r="O128" s="19">
        <f t="shared" si="9"/>
        <v>102048.5</v>
      </c>
    </row>
    <row r="129" spans="1:15" x14ac:dyDescent="0.2">
      <c r="A129" s="24" t="s">
        <v>153</v>
      </c>
      <c r="B129" s="24"/>
      <c r="C129" s="25" t="s">
        <v>149</v>
      </c>
      <c r="D129" s="20">
        <v>113</v>
      </c>
      <c r="E129" s="16">
        <v>15</v>
      </c>
      <c r="F129" s="21">
        <v>1</v>
      </c>
      <c r="G129" s="23">
        <v>7374</v>
      </c>
      <c r="H129" s="18">
        <f t="shared" si="8"/>
        <v>88488</v>
      </c>
      <c r="I129" s="23"/>
      <c r="J129" s="23">
        <f t="shared" si="16"/>
        <v>1229</v>
      </c>
      <c r="K129" s="23">
        <f t="shared" si="17"/>
        <v>12290</v>
      </c>
      <c r="L129" s="23"/>
      <c r="M129" s="23"/>
      <c r="N129" s="23"/>
      <c r="O129" s="19">
        <f t="shared" si="9"/>
        <v>102007</v>
      </c>
    </row>
    <row r="130" spans="1:15" x14ac:dyDescent="0.2">
      <c r="A130" s="26" t="s">
        <v>154</v>
      </c>
      <c r="B130" s="26"/>
      <c r="C130" s="25" t="s">
        <v>149</v>
      </c>
      <c r="D130" s="20">
        <v>113</v>
      </c>
      <c r="E130" s="16">
        <v>15</v>
      </c>
      <c r="F130" s="21">
        <v>1</v>
      </c>
      <c r="G130" s="23">
        <v>7584</v>
      </c>
      <c r="H130" s="18">
        <f t="shared" si="8"/>
        <v>91008</v>
      </c>
      <c r="I130" s="23"/>
      <c r="J130" s="23">
        <f t="shared" si="16"/>
        <v>1264</v>
      </c>
      <c r="K130" s="23">
        <f t="shared" si="17"/>
        <v>12640</v>
      </c>
      <c r="L130" s="23"/>
      <c r="M130" s="23"/>
      <c r="N130" s="23"/>
      <c r="O130" s="19">
        <f t="shared" si="9"/>
        <v>104912</v>
      </c>
    </row>
    <row r="131" spans="1:15" x14ac:dyDescent="0.2">
      <c r="A131" s="24" t="s">
        <v>155</v>
      </c>
      <c r="B131" s="24"/>
      <c r="C131" s="25" t="s">
        <v>149</v>
      </c>
      <c r="D131" s="20">
        <v>113</v>
      </c>
      <c r="E131" s="16">
        <v>15</v>
      </c>
      <c r="F131" s="21">
        <v>1</v>
      </c>
      <c r="G131" s="23">
        <v>8997</v>
      </c>
      <c r="H131" s="18">
        <f t="shared" si="8"/>
        <v>107964</v>
      </c>
      <c r="I131" s="23"/>
      <c r="J131" s="23">
        <f t="shared" si="16"/>
        <v>1499.5</v>
      </c>
      <c r="K131" s="23">
        <f t="shared" si="17"/>
        <v>14994.999999999998</v>
      </c>
      <c r="L131" s="23"/>
      <c r="M131" s="23"/>
      <c r="N131" s="23"/>
      <c r="O131" s="19">
        <f t="shared" si="9"/>
        <v>124458.5</v>
      </c>
    </row>
    <row r="132" spans="1:15" x14ac:dyDescent="0.2">
      <c r="A132" s="24" t="s">
        <v>156</v>
      </c>
      <c r="B132" s="24"/>
      <c r="C132" s="25" t="s">
        <v>149</v>
      </c>
      <c r="D132" s="20">
        <v>113</v>
      </c>
      <c r="E132" s="16">
        <v>15</v>
      </c>
      <c r="F132" s="21">
        <v>1</v>
      </c>
      <c r="G132" s="23">
        <v>8670</v>
      </c>
      <c r="H132" s="18">
        <f t="shared" ref="H132:H195" si="18">IF(E132="","SE REQUIERE ASIGNAR LA FUENTE DE FINANCIAMIENTO",IF(F132="","ES NECESARIO ESTABLECER EL NÚMERO DE PLAZAS",IF(G132="","SE NECESITA ESTABLECER UN MONTO MENSUAL",F132*G132*12)))</f>
        <v>104040</v>
      </c>
      <c r="I132" s="23"/>
      <c r="J132" s="23">
        <f t="shared" si="16"/>
        <v>1445</v>
      </c>
      <c r="K132" s="23">
        <f t="shared" si="17"/>
        <v>14450</v>
      </c>
      <c r="L132" s="23"/>
      <c r="M132" s="23"/>
      <c r="N132" s="23"/>
      <c r="O132" s="19">
        <f t="shared" ref="O132:O195" si="19">SUM(H132:N132)</f>
        <v>119935</v>
      </c>
    </row>
    <row r="133" spans="1:15" x14ac:dyDescent="0.2">
      <c r="A133" s="24" t="s">
        <v>157</v>
      </c>
      <c r="B133" s="24"/>
      <c r="C133" s="25" t="s">
        <v>149</v>
      </c>
      <c r="D133" s="20">
        <v>113</v>
      </c>
      <c r="E133" s="16">
        <v>15</v>
      </c>
      <c r="F133" s="21">
        <v>2</v>
      </c>
      <c r="G133" s="23">
        <v>7911</v>
      </c>
      <c r="H133" s="18">
        <f t="shared" si="18"/>
        <v>189864</v>
      </c>
      <c r="I133" s="23"/>
      <c r="J133" s="23">
        <f>(G133/30*5*2)</f>
        <v>2637</v>
      </c>
      <c r="K133" s="23">
        <f>(G133/30*50*2)</f>
        <v>26370</v>
      </c>
      <c r="L133" s="23"/>
      <c r="M133" s="23"/>
      <c r="N133" s="23"/>
      <c r="O133" s="19">
        <f t="shared" si="19"/>
        <v>218871</v>
      </c>
    </row>
    <row r="134" spans="1:15" x14ac:dyDescent="0.2">
      <c r="A134" s="24" t="s">
        <v>158</v>
      </c>
      <c r="B134" s="24"/>
      <c r="C134" s="25" t="s">
        <v>149</v>
      </c>
      <c r="D134" s="20">
        <v>113</v>
      </c>
      <c r="E134" s="16">
        <v>15</v>
      </c>
      <c r="F134" s="21">
        <v>2</v>
      </c>
      <c r="G134" s="23">
        <v>6981</v>
      </c>
      <c r="H134" s="18">
        <f t="shared" si="18"/>
        <v>167544</v>
      </c>
      <c r="I134" s="23"/>
      <c r="J134" s="23">
        <f>(G134/30*5*2)</f>
        <v>2327</v>
      </c>
      <c r="K134" s="23">
        <f>(G134/30*50*2)</f>
        <v>23270</v>
      </c>
      <c r="L134" s="23"/>
      <c r="M134" s="23"/>
      <c r="N134" s="23"/>
      <c r="O134" s="19">
        <f t="shared" si="19"/>
        <v>193141</v>
      </c>
    </row>
    <row r="135" spans="1:15" x14ac:dyDescent="0.2">
      <c r="A135" s="24" t="s">
        <v>159</v>
      </c>
      <c r="B135" s="24"/>
      <c r="C135" s="25" t="s">
        <v>149</v>
      </c>
      <c r="D135" s="20">
        <v>113</v>
      </c>
      <c r="E135" s="16">
        <v>15</v>
      </c>
      <c r="F135" s="21">
        <v>1</v>
      </c>
      <c r="G135" s="23">
        <v>6582</v>
      </c>
      <c r="H135" s="18">
        <f t="shared" si="18"/>
        <v>78984</v>
      </c>
      <c r="I135" s="23"/>
      <c r="J135" s="23">
        <f>(G135/30*5)</f>
        <v>1097</v>
      </c>
      <c r="K135" s="23">
        <f>(G135/30*50)</f>
        <v>10970</v>
      </c>
      <c r="L135" s="23"/>
      <c r="M135" s="23"/>
      <c r="N135" s="23"/>
      <c r="O135" s="19">
        <f t="shared" si="19"/>
        <v>91051</v>
      </c>
    </row>
    <row r="136" spans="1:15" x14ac:dyDescent="0.2">
      <c r="A136" s="24" t="s">
        <v>160</v>
      </c>
      <c r="B136" s="24"/>
      <c r="C136" s="25" t="s">
        <v>149</v>
      </c>
      <c r="D136" s="20">
        <v>113</v>
      </c>
      <c r="E136" s="16">
        <v>15</v>
      </c>
      <c r="F136" s="21">
        <v>1</v>
      </c>
      <c r="G136" s="22">
        <v>5790</v>
      </c>
      <c r="H136" s="18">
        <f t="shared" si="18"/>
        <v>69480</v>
      </c>
      <c r="I136" s="22"/>
      <c r="J136" s="22">
        <f>(G136/30*5)</f>
        <v>965</v>
      </c>
      <c r="K136" s="22">
        <f>(G136/30*50)</f>
        <v>9650</v>
      </c>
      <c r="L136" s="22"/>
      <c r="M136" s="22"/>
      <c r="N136" s="22"/>
      <c r="O136" s="19">
        <f t="shared" si="19"/>
        <v>80095</v>
      </c>
    </row>
    <row r="137" spans="1:15" x14ac:dyDescent="0.2">
      <c r="A137" s="24" t="s">
        <v>161</v>
      </c>
      <c r="B137" s="24"/>
      <c r="C137" s="25" t="s">
        <v>149</v>
      </c>
      <c r="D137" s="20">
        <v>113</v>
      </c>
      <c r="E137" s="16">
        <v>15</v>
      </c>
      <c r="F137" s="21">
        <v>1</v>
      </c>
      <c r="G137" s="23">
        <v>8400</v>
      </c>
      <c r="H137" s="18">
        <f t="shared" si="18"/>
        <v>100800</v>
      </c>
      <c r="I137" s="23"/>
      <c r="J137" s="23">
        <f>(G137/30*5)</f>
        <v>1400</v>
      </c>
      <c r="K137" s="23">
        <f>(G137/30*50)</f>
        <v>14000</v>
      </c>
      <c r="L137" s="23"/>
      <c r="M137" s="23"/>
      <c r="N137" s="23"/>
      <c r="O137" s="19">
        <f t="shared" si="19"/>
        <v>116200</v>
      </c>
    </row>
    <row r="138" spans="1:15" x14ac:dyDescent="0.2">
      <c r="A138" s="24" t="s">
        <v>162</v>
      </c>
      <c r="B138" s="24"/>
      <c r="C138" s="25" t="s">
        <v>149</v>
      </c>
      <c r="D138" s="20">
        <v>113</v>
      </c>
      <c r="E138" s="16">
        <v>15</v>
      </c>
      <c r="F138" s="21">
        <v>3</v>
      </c>
      <c r="G138" s="23">
        <v>6963</v>
      </c>
      <c r="H138" s="18">
        <f t="shared" si="18"/>
        <v>250668</v>
      </c>
      <c r="I138" s="23"/>
      <c r="J138" s="23">
        <v>3482</v>
      </c>
      <c r="K138" s="23">
        <f>(G138/30*50*3)</f>
        <v>34815</v>
      </c>
      <c r="L138" s="23"/>
      <c r="M138" s="23"/>
      <c r="N138" s="23"/>
      <c r="O138" s="19">
        <f t="shared" si="19"/>
        <v>288965</v>
      </c>
    </row>
    <row r="139" spans="1:15" x14ac:dyDescent="0.2">
      <c r="A139" s="24" t="s">
        <v>163</v>
      </c>
      <c r="B139" s="24"/>
      <c r="C139" s="25" t="s">
        <v>149</v>
      </c>
      <c r="D139" s="20">
        <v>113</v>
      </c>
      <c r="E139" s="16">
        <v>15</v>
      </c>
      <c r="F139" s="21">
        <v>1</v>
      </c>
      <c r="G139" s="23">
        <v>6576</v>
      </c>
      <c r="H139" s="18">
        <f t="shared" si="18"/>
        <v>78912</v>
      </c>
      <c r="I139" s="23"/>
      <c r="J139" s="23">
        <f>(G139/30*5)</f>
        <v>1096</v>
      </c>
      <c r="K139" s="23">
        <f>(G139/30*50)</f>
        <v>10960</v>
      </c>
      <c r="L139" s="23"/>
      <c r="M139" s="23"/>
      <c r="N139" s="23"/>
      <c r="O139" s="19">
        <f t="shared" si="19"/>
        <v>90968</v>
      </c>
    </row>
    <row r="140" spans="1:15" x14ac:dyDescent="0.2">
      <c r="A140" s="24" t="s">
        <v>164</v>
      </c>
      <c r="B140" s="24"/>
      <c r="C140" s="25" t="s">
        <v>149</v>
      </c>
      <c r="D140" s="20">
        <v>113</v>
      </c>
      <c r="E140" s="16">
        <v>15</v>
      </c>
      <c r="F140" s="21">
        <v>2</v>
      </c>
      <c r="G140" s="23">
        <v>6108</v>
      </c>
      <c r="H140" s="18">
        <f t="shared" si="18"/>
        <v>146592</v>
      </c>
      <c r="I140" s="23"/>
      <c r="J140" s="23">
        <f>(G140/30*5*2)</f>
        <v>2036</v>
      </c>
      <c r="K140" s="23">
        <f>(G140/30*50*2)</f>
        <v>20360</v>
      </c>
      <c r="L140" s="23"/>
      <c r="M140" s="23"/>
      <c r="N140" s="23"/>
      <c r="O140" s="19">
        <f t="shared" si="19"/>
        <v>168988</v>
      </c>
    </row>
    <row r="141" spans="1:15" x14ac:dyDescent="0.2">
      <c r="A141" s="24" t="s">
        <v>165</v>
      </c>
      <c r="B141" s="24"/>
      <c r="C141" s="25" t="s">
        <v>149</v>
      </c>
      <c r="D141" s="20">
        <v>113</v>
      </c>
      <c r="E141" s="16">
        <v>15</v>
      </c>
      <c r="F141" s="21">
        <v>2</v>
      </c>
      <c r="G141" s="23">
        <v>5538</v>
      </c>
      <c r="H141" s="18">
        <f t="shared" si="18"/>
        <v>132912</v>
      </c>
      <c r="I141" s="23"/>
      <c r="J141" s="23">
        <f>(G141/30*5*2)</f>
        <v>1846</v>
      </c>
      <c r="K141" s="23">
        <f>(G141/30*50*2)</f>
        <v>18460</v>
      </c>
      <c r="L141" s="23"/>
      <c r="M141" s="23"/>
      <c r="N141" s="23"/>
      <c r="O141" s="19">
        <f t="shared" si="19"/>
        <v>153218</v>
      </c>
    </row>
    <row r="142" spans="1:15" x14ac:dyDescent="0.2">
      <c r="A142" s="24" t="s">
        <v>166</v>
      </c>
      <c r="B142" s="24"/>
      <c r="C142" s="25" t="s">
        <v>149</v>
      </c>
      <c r="D142" s="20">
        <v>113</v>
      </c>
      <c r="E142" s="16">
        <v>15</v>
      </c>
      <c r="F142" s="21">
        <v>2</v>
      </c>
      <c r="G142" s="23">
        <v>5187</v>
      </c>
      <c r="H142" s="18">
        <f t="shared" si="18"/>
        <v>124488</v>
      </c>
      <c r="I142" s="23"/>
      <c r="J142" s="23">
        <f>(G142/30*5*2)</f>
        <v>1729</v>
      </c>
      <c r="K142" s="23">
        <f>(G142/30*50*2)</f>
        <v>17290</v>
      </c>
      <c r="L142" s="23"/>
      <c r="M142" s="23"/>
      <c r="N142" s="23"/>
      <c r="O142" s="19">
        <f t="shared" si="19"/>
        <v>143507</v>
      </c>
    </row>
    <row r="143" spans="1:15" x14ac:dyDescent="0.2">
      <c r="A143" s="24" t="s">
        <v>167</v>
      </c>
      <c r="B143" s="24"/>
      <c r="C143" s="25" t="s">
        <v>149</v>
      </c>
      <c r="D143" s="20">
        <v>113</v>
      </c>
      <c r="E143" s="16">
        <v>15</v>
      </c>
      <c r="F143" s="21">
        <v>1</v>
      </c>
      <c r="G143" s="23">
        <v>10464</v>
      </c>
      <c r="H143" s="18">
        <f t="shared" si="18"/>
        <v>125568</v>
      </c>
      <c r="I143" s="23"/>
      <c r="J143" s="23">
        <f t="shared" ref="J143:J151" si="20">(G143/30*5)</f>
        <v>1744</v>
      </c>
      <c r="K143" s="23">
        <f t="shared" ref="K143:K151" si="21">(G143/30*50)</f>
        <v>17440</v>
      </c>
      <c r="L143" s="23"/>
      <c r="M143" s="23"/>
      <c r="N143" s="23"/>
      <c r="O143" s="19">
        <f t="shared" si="19"/>
        <v>144752</v>
      </c>
    </row>
    <row r="144" spans="1:15" x14ac:dyDescent="0.2">
      <c r="A144" s="24" t="s">
        <v>168</v>
      </c>
      <c r="B144" s="24"/>
      <c r="C144" s="25" t="s">
        <v>149</v>
      </c>
      <c r="D144" s="20">
        <v>113</v>
      </c>
      <c r="E144" s="16">
        <v>15</v>
      </c>
      <c r="F144" s="21">
        <v>1</v>
      </c>
      <c r="G144" s="23">
        <v>7500</v>
      </c>
      <c r="H144" s="18">
        <f t="shared" si="18"/>
        <v>90000</v>
      </c>
      <c r="I144" s="23"/>
      <c r="J144" s="23">
        <f t="shared" si="20"/>
        <v>1250</v>
      </c>
      <c r="K144" s="23">
        <f t="shared" si="21"/>
        <v>12500</v>
      </c>
      <c r="L144" s="23"/>
      <c r="M144" s="23"/>
      <c r="N144" s="23"/>
      <c r="O144" s="19">
        <f t="shared" si="19"/>
        <v>103750</v>
      </c>
    </row>
    <row r="145" spans="1:15" x14ac:dyDescent="0.2">
      <c r="A145" s="24" t="s">
        <v>169</v>
      </c>
      <c r="B145" s="24"/>
      <c r="C145" s="25" t="s">
        <v>149</v>
      </c>
      <c r="D145" s="20">
        <v>113</v>
      </c>
      <c r="E145" s="16">
        <v>15</v>
      </c>
      <c r="F145" s="21">
        <v>1</v>
      </c>
      <c r="G145" s="23">
        <v>11310</v>
      </c>
      <c r="H145" s="18">
        <f t="shared" si="18"/>
        <v>135720</v>
      </c>
      <c r="I145" s="23"/>
      <c r="J145" s="23">
        <f t="shared" si="20"/>
        <v>1885</v>
      </c>
      <c r="K145" s="23">
        <f t="shared" si="21"/>
        <v>18850</v>
      </c>
      <c r="L145" s="23"/>
      <c r="M145" s="23"/>
      <c r="N145" s="23"/>
      <c r="O145" s="19">
        <f t="shared" si="19"/>
        <v>156455</v>
      </c>
    </row>
    <row r="146" spans="1:15" x14ac:dyDescent="0.2">
      <c r="A146" s="24" t="s">
        <v>170</v>
      </c>
      <c r="B146" s="24"/>
      <c r="C146" s="25" t="s">
        <v>149</v>
      </c>
      <c r="D146" s="20">
        <v>113</v>
      </c>
      <c r="E146" s="16">
        <v>15</v>
      </c>
      <c r="F146" s="21">
        <v>1</v>
      </c>
      <c r="G146" s="22">
        <v>9888</v>
      </c>
      <c r="H146" s="18">
        <f t="shared" si="18"/>
        <v>118656</v>
      </c>
      <c r="I146" s="22"/>
      <c r="J146" s="22">
        <f t="shared" si="20"/>
        <v>1648</v>
      </c>
      <c r="K146" s="22">
        <f t="shared" si="21"/>
        <v>16480</v>
      </c>
      <c r="L146" s="22"/>
      <c r="M146" s="22"/>
      <c r="N146" s="22"/>
      <c r="O146" s="19">
        <f t="shared" si="19"/>
        <v>136784</v>
      </c>
    </row>
    <row r="147" spans="1:15" x14ac:dyDescent="0.2">
      <c r="A147" s="24" t="s">
        <v>171</v>
      </c>
      <c r="B147" s="24"/>
      <c r="C147" s="25" t="s">
        <v>149</v>
      </c>
      <c r="D147" s="20">
        <v>113</v>
      </c>
      <c r="E147" s="16">
        <v>15</v>
      </c>
      <c r="F147" s="21">
        <v>1</v>
      </c>
      <c r="G147" s="23">
        <v>12360</v>
      </c>
      <c r="H147" s="18">
        <f t="shared" si="18"/>
        <v>148320</v>
      </c>
      <c r="I147" s="23"/>
      <c r="J147" s="23">
        <f t="shared" si="20"/>
        <v>2060</v>
      </c>
      <c r="K147" s="23">
        <f t="shared" si="21"/>
        <v>20600</v>
      </c>
      <c r="L147" s="23"/>
      <c r="M147" s="23"/>
      <c r="N147" s="23"/>
      <c r="O147" s="19">
        <f t="shared" si="19"/>
        <v>170980</v>
      </c>
    </row>
    <row r="148" spans="1:15" x14ac:dyDescent="0.2">
      <c r="A148" s="24" t="s">
        <v>172</v>
      </c>
      <c r="B148" s="24"/>
      <c r="C148" s="25" t="s">
        <v>149</v>
      </c>
      <c r="D148" s="20">
        <v>113</v>
      </c>
      <c r="E148" s="16">
        <v>15</v>
      </c>
      <c r="F148" s="21">
        <v>1</v>
      </c>
      <c r="G148" s="23">
        <v>10578</v>
      </c>
      <c r="H148" s="18">
        <f t="shared" si="18"/>
        <v>126936</v>
      </c>
      <c r="I148" s="23"/>
      <c r="J148" s="23">
        <f t="shared" si="20"/>
        <v>1763</v>
      </c>
      <c r="K148" s="23">
        <f t="shared" si="21"/>
        <v>17630</v>
      </c>
      <c r="L148" s="23"/>
      <c r="M148" s="23"/>
      <c r="N148" s="23"/>
      <c r="O148" s="19">
        <f t="shared" si="19"/>
        <v>146329</v>
      </c>
    </row>
    <row r="149" spans="1:15" x14ac:dyDescent="0.2">
      <c r="A149" s="24" t="s">
        <v>173</v>
      </c>
      <c r="B149" s="24"/>
      <c r="C149" s="25" t="s">
        <v>149</v>
      </c>
      <c r="D149" s="20">
        <v>113</v>
      </c>
      <c r="E149" s="16">
        <v>15</v>
      </c>
      <c r="F149" s="21">
        <v>1</v>
      </c>
      <c r="G149" s="23">
        <v>6963</v>
      </c>
      <c r="H149" s="18">
        <f t="shared" si="18"/>
        <v>83556</v>
      </c>
      <c r="I149" s="23"/>
      <c r="J149" s="23">
        <f t="shared" si="20"/>
        <v>1160.5</v>
      </c>
      <c r="K149" s="23">
        <f t="shared" si="21"/>
        <v>11605</v>
      </c>
      <c r="L149" s="23"/>
      <c r="M149" s="23"/>
      <c r="N149" s="23"/>
      <c r="O149" s="19">
        <f t="shared" si="19"/>
        <v>96321.5</v>
      </c>
    </row>
    <row r="150" spans="1:15" x14ac:dyDescent="0.2">
      <c r="A150" s="24" t="s">
        <v>174</v>
      </c>
      <c r="B150" s="24"/>
      <c r="C150" s="25" t="s">
        <v>149</v>
      </c>
      <c r="D150" s="20">
        <v>113</v>
      </c>
      <c r="E150" s="16">
        <v>15</v>
      </c>
      <c r="F150" s="21">
        <v>1</v>
      </c>
      <c r="G150" s="23">
        <v>5850</v>
      </c>
      <c r="H150" s="18">
        <f t="shared" si="18"/>
        <v>70200</v>
      </c>
      <c r="I150" s="23"/>
      <c r="J150" s="23">
        <f t="shared" si="20"/>
        <v>975</v>
      </c>
      <c r="K150" s="23">
        <f t="shared" si="21"/>
        <v>9750</v>
      </c>
      <c r="L150" s="23"/>
      <c r="M150" s="23"/>
      <c r="N150" s="23"/>
      <c r="O150" s="19">
        <f t="shared" si="19"/>
        <v>80925</v>
      </c>
    </row>
    <row r="151" spans="1:15" x14ac:dyDescent="0.2">
      <c r="A151" s="24" t="s">
        <v>175</v>
      </c>
      <c r="B151" s="24"/>
      <c r="C151" s="25" t="s">
        <v>149</v>
      </c>
      <c r="D151" s="20">
        <v>113</v>
      </c>
      <c r="E151" s="16">
        <v>15</v>
      </c>
      <c r="F151" s="21">
        <v>1</v>
      </c>
      <c r="G151" s="23">
        <v>5631</v>
      </c>
      <c r="H151" s="18">
        <f t="shared" si="18"/>
        <v>67572</v>
      </c>
      <c r="I151" s="23"/>
      <c r="J151" s="23">
        <f t="shared" si="20"/>
        <v>938.5</v>
      </c>
      <c r="K151" s="23">
        <f t="shared" si="21"/>
        <v>9385</v>
      </c>
      <c r="L151" s="23"/>
      <c r="M151" s="23"/>
      <c r="N151" s="23"/>
      <c r="O151" s="19">
        <f t="shared" si="19"/>
        <v>77895.5</v>
      </c>
    </row>
    <row r="152" spans="1:15" x14ac:dyDescent="0.2">
      <c r="A152" s="24" t="s">
        <v>176</v>
      </c>
      <c r="B152" s="24"/>
      <c r="C152" s="25" t="s">
        <v>149</v>
      </c>
      <c r="D152" s="20">
        <v>113</v>
      </c>
      <c r="E152" s="16">
        <v>15</v>
      </c>
      <c r="F152" s="21">
        <v>3</v>
      </c>
      <c r="G152" s="23">
        <v>5187</v>
      </c>
      <c r="H152" s="18">
        <f t="shared" si="18"/>
        <v>186732</v>
      </c>
      <c r="I152" s="23"/>
      <c r="J152" s="23">
        <v>2594</v>
      </c>
      <c r="K152" s="23">
        <f>(G152/30*50*3)</f>
        <v>25935</v>
      </c>
      <c r="L152" s="23"/>
      <c r="M152" s="23"/>
      <c r="N152" s="23"/>
      <c r="O152" s="19">
        <f t="shared" si="19"/>
        <v>215261</v>
      </c>
    </row>
    <row r="153" spans="1:15" x14ac:dyDescent="0.2">
      <c r="A153" s="24" t="s">
        <v>177</v>
      </c>
      <c r="B153" s="24"/>
      <c r="C153" s="25" t="s">
        <v>149</v>
      </c>
      <c r="D153" s="20">
        <v>113</v>
      </c>
      <c r="E153" s="16">
        <v>15</v>
      </c>
      <c r="F153" s="21">
        <v>1</v>
      </c>
      <c r="G153" s="23">
        <v>9426</v>
      </c>
      <c r="H153" s="18">
        <f t="shared" si="18"/>
        <v>113112</v>
      </c>
      <c r="I153" s="23"/>
      <c r="J153" s="23">
        <f>(G153/30*5)</f>
        <v>1571</v>
      </c>
      <c r="K153" s="23">
        <f>(G153/30*50)</f>
        <v>15710</v>
      </c>
      <c r="L153" s="23"/>
      <c r="M153" s="23"/>
      <c r="N153" s="23"/>
      <c r="O153" s="19">
        <f t="shared" si="19"/>
        <v>130393</v>
      </c>
    </row>
    <row r="154" spans="1:15" x14ac:dyDescent="0.2">
      <c r="A154" s="24" t="s">
        <v>178</v>
      </c>
      <c r="B154" s="24"/>
      <c r="C154" s="25" t="s">
        <v>149</v>
      </c>
      <c r="D154" s="20">
        <v>113</v>
      </c>
      <c r="E154" s="16">
        <v>15</v>
      </c>
      <c r="F154" s="21">
        <v>1</v>
      </c>
      <c r="G154" s="23">
        <v>8250</v>
      </c>
      <c r="H154" s="18">
        <f t="shared" si="18"/>
        <v>99000</v>
      </c>
      <c r="I154" s="23"/>
      <c r="J154" s="23">
        <f>(G154/30*5)</f>
        <v>1375</v>
      </c>
      <c r="K154" s="23">
        <f>(G154/30*50)</f>
        <v>13750</v>
      </c>
      <c r="L154" s="23"/>
      <c r="M154" s="23"/>
      <c r="N154" s="23"/>
      <c r="O154" s="19">
        <f t="shared" si="19"/>
        <v>114125</v>
      </c>
    </row>
    <row r="155" spans="1:15" x14ac:dyDescent="0.2">
      <c r="A155" s="24" t="s">
        <v>179</v>
      </c>
      <c r="B155" s="24"/>
      <c r="C155" s="25" t="s">
        <v>149</v>
      </c>
      <c r="D155" s="20">
        <v>113</v>
      </c>
      <c r="E155" s="16">
        <v>15</v>
      </c>
      <c r="F155" s="21">
        <v>3</v>
      </c>
      <c r="G155" s="23">
        <v>7362</v>
      </c>
      <c r="H155" s="18">
        <f t="shared" si="18"/>
        <v>265032</v>
      </c>
      <c r="I155" s="23"/>
      <c r="J155" s="23">
        <f>(G155/30*5*3)</f>
        <v>3681</v>
      </c>
      <c r="K155" s="23">
        <f>(G155/30*50*3)</f>
        <v>36810</v>
      </c>
      <c r="L155" s="23"/>
      <c r="M155" s="23"/>
      <c r="N155" s="23"/>
      <c r="O155" s="19">
        <f t="shared" si="19"/>
        <v>305523</v>
      </c>
    </row>
    <row r="156" spans="1:15" x14ac:dyDescent="0.2">
      <c r="A156" s="24" t="s">
        <v>180</v>
      </c>
      <c r="B156" s="24"/>
      <c r="C156" s="25" t="s">
        <v>149</v>
      </c>
      <c r="D156" s="20">
        <v>113</v>
      </c>
      <c r="E156" s="16">
        <v>15</v>
      </c>
      <c r="F156" s="21">
        <v>2</v>
      </c>
      <c r="G156" s="22">
        <v>6555</v>
      </c>
      <c r="H156" s="18">
        <f t="shared" si="18"/>
        <v>157320</v>
      </c>
      <c r="I156" s="22"/>
      <c r="J156" s="22">
        <f>(G156/30*5*2)</f>
        <v>2185</v>
      </c>
      <c r="K156" s="22">
        <f>(G156/30*50*2)</f>
        <v>21850</v>
      </c>
      <c r="L156" s="22"/>
      <c r="M156" s="22"/>
      <c r="N156" s="22"/>
      <c r="O156" s="19">
        <f t="shared" si="19"/>
        <v>181355</v>
      </c>
    </row>
    <row r="157" spans="1:15" x14ac:dyDescent="0.2">
      <c r="A157" s="24" t="s">
        <v>181</v>
      </c>
      <c r="B157" s="24"/>
      <c r="C157" s="25" t="s">
        <v>149</v>
      </c>
      <c r="D157" s="20">
        <v>113</v>
      </c>
      <c r="E157" s="16">
        <v>15</v>
      </c>
      <c r="F157" s="21">
        <v>3</v>
      </c>
      <c r="G157" s="23">
        <v>6366</v>
      </c>
      <c r="H157" s="18">
        <f t="shared" si="18"/>
        <v>229176</v>
      </c>
      <c r="I157" s="23"/>
      <c r="J157" s="23">
        <f>(G157/30*5*3)</f>
        <v>3183</v>
      </c>
      <c r="K157" s="23">
        <f>(G157/30*50*3)</f>
        <v>31830</v>
      </c>
      <c r="L157" s="23"/>
      <c r="M157" s="23"/>
      <c r="N157" s="23"/>
      <c r="O157" s="19">
        <f t="shared" si="19"/>
        <v>264189</v>
      </c>
    </row>
    <row r="158" spans="1:15" x14ac:dyDescent="0.2">
      <c r="A158" s="24" t="s">
        <v>182</v>
      </c>
      <c r="B158" s="24"/>
      <c r="C158" s="25" t="s">
        <v>149</v>
      </c>
      <c r="D158" s="20">
        <v>113</v>
      </c>
      <c r="E158" s="16">
        <v>15</v>
      </c>
      <c r="F158" s="21">
        <v>1</v>
      </c>
      <c r="G158" s="23">
        <v>5187</v>
      </c>
      <c r="H158" s="18">
        <f t="shared" si="18"/>
        <v>62244</v>
      </c>
      <c r="I158" s="23"/>
      <c r="J158" s="23">
        <f t="shared" ref="J158:J167" si="22">(G158/30*5)</f>
        <v>864.5</v>
      </c>
      <c r="K158" s="23">
        <f t="shared" ref="K158:K167" si="23">(G158/30*50)</f>
        <v>8645</v>
      </c>
      <c r="L158" s="23"/>
      <c r="M158" s="23"/>
      <c r="N158" s="23"/>
      <c r="O158" s="19">
        <f t="shared" si="19"/>
        <v>71753.5</v>
      </c>
    </row>
    <row r="159" spans="1:15" x14ac:dyDescent="0.2">
      <c r="A159" s="24" t="s">
        <v>183</v>
      </c>
      <c r="B159" s="24"/>
      <c r="C159" s="25" t="s">
        <v>149</v>
      </c>
      <c r="D159" s="20">
        <v>113</v>
      </c>
      <c r="E159" s="16">
        <v>15</v>
      </c>
      <c r="F159" s="21">
        <v>1</v>
      </c>
      <c r="G159" s="23">
        <v>6096</v>
      </c>
      <c r="H159" s="18">
        <f t="shared" si="18"/>
        <v>73152</v>
      </c>
      <c r="I159" s="23"/>
      <c r="J159" s="23">
        <f t="shared" si="22"/>
        <v>1016</v>
      </c>
      <c r="K159" s="23">
        <f t="shared" si="23"/>
        <v>10160</v>
      </c>
      <c r="L159" s="23"/>
      <c r="M159" s="23"/>
      <c r="N159" s="23"/>
      <c r="O159" s="19">
        <f t="shared" si="19"/>
        <v>84328</v>
      </c>
    </row>
    <row r="160" spans="1:15" x14ac:dyDescent="0.2">
      <c r="A160" s="24" t="s">
        <v>184</v>
      </c>
      <c r="B160" s="24"/>
      <c r="C160" s="25" t="s">
        <v>149</v>
      </c>
      <c r="D160" s="20">
        <v>113</v>
      </c>
      <c r="E160" s="16">
        <v>15</v>
      </c>
      <c r="F160" s="21">
        <v>1</v>
      </c>
      <c r="G160" s="23">
        <v>5721</v>
      </c>
      <c r="H160" s="18">
        <f t="shared" si="18"/>
        <v>68652</v>
      </c>
      <c r="I160" s="23"/>
      <c r="J160" s="23">
        <f t="shared" si="22"/>
        <v>953.5</v>
      </c>
      <c r="K160" s="23">
        <f t="shared" si="23"/>
        <v>9535</v>
      </c>
      <c r="L160" s="23"/>
      <c r="M160" s="23"/>
      <c r="N160" s="23"/>
      <c r="O160" s="19">
        <f t="shared" si="19"/>
        <v>79140.5</v>
      </c>
    </row>
    <row r="161" spans="1:15" x14ac:dyDescent="0.2">
      <c r="A161" s="24" t="s">
        <v>185</v>
      </c>
      <c r="B161" s="24"/>
      <c r="C161" s="25" t="s">
        <v>149</v>
      </c>
      <c r="D161" s="20">
        <v>113</v>
      </c>
      <c r="E161" s="16">
        <v>15</v>
      </c>
      <c r="F161" s="21">
        <v>1</v>
      </c>
      <c r="G161" s="23">
        <v>6963</v>
      </c>
      <c r="H161" s="18">
        <f t="shared" si="18"/>
        <v>83556</v>
      </c>
      <c r="I161" s="23"/>
      <c r="J161" s="23">
        <f t="shared" si="22"/>
        <v>1160.5</v>
      </c>
      <c r="K161" s="23">
        <f t="shared" si="23"/>
        <v>11605</v>
      </c>
      <c r="L161" s="23"/>
      <c r="M161" s="23"/>
      <c r="N161" s="23"/>
      <c r="O161" s="19">
        <f t="shared" si="19"/>
        <v>96321.5</v>
      </c>
    </row>
    <row r="162" spans="1:15" x14ac:dyDescent="0.2">
      <c r="A162" s="24" t="s">
        <v>186</v>
      </c>
      <c r="B162" s="24"/>
      <c r="C162" s="25" t="s">
        <v>149</v>
      </c>
      <c r="D162" s="20">
        <v>113</v>
      </c>
      <c r="E162" s="16">
        <v>15</v>
      </c>
      <c r="F162" s="21">
        <v>1</v>
      </c>
      <c r="G162" s="23">
        <v>5343</v>
      </c>
      <c r="H162" s="18">
        <f t="shared" si="18"/>
        <v>64116</v>
      </c>
      <c r="I162" s="23"/>
      <c r="J162" s="23">
        <f t="shared" si="22"/>
        <v>890.5</v>
      </c>
      <c r="K162" s="23">
        <f t="shared" si="23"/>
        <v>8905</v>
      </c>
      <c r="L162" s="23"/>
      <c r="M162" s="23"/>
      <c r="N162" s="23"/>
      <c r="O162" s="19">
        <f t="shared" si="19"/>
        <v>73911.5</v>
      </c>
    </row>
    <row r="163" spans="1:15" x14ac:dyDescent="0.2">
      <c r="A163" s="24" t="s">
        <v>187</v>
      </c>
      <c r="B163" s="24"/>
      <c r="C163" s="25" t="s">
        <v>149</v>
      </c>
      <c r="D163" s="20">
        <v>113</v>
      </c>
      <c r="E163" s="16">
        <v>15</v>
      </c>
      <c r="F163" s="21">
        <v>1</v>
      </c>
      <c r="G163" s="23">
        <v>6000</v>
      </c>
      <c r="H163" s="18">
        <f t="shared" si="18"/>
        <v>72000</v>
      </c>
      <c r="I163" s="23"/>
      <c r="J163" s="23">
        <f t="shared" si="22"/>
        <v>1000</v>
      </c>
      <c r="K163" s="23">
        <f t="shared" si="23"/>
        <v>10000</v>
      </c>
      <c r="L163" s="23"/>
      <c r="M163" s="23"/>
      <c r="N163" s="23"/>
      <c r="O163" s="19">
        <f t="shared" si="19"/>
        <v>83000</v>
      </c>
    </row>
    <row r="164" spans="1:15" x14ac:dyDescent="0.2">
      <c r="A164" s="26" t="s">
        <v>188</v>
      </c>
      <c r="B164" s="26"/>
      <c r="C164" s="25" t="s">
        <v>149</v>
      </c>
      <c r="D164" s="20">
        <v>113</v>
      </c>
      <c r="E164" s="16">
        <v>15</v>
      </c>
      <c r="F164" s="21">
        <v>1</v>
      </c>
      <c r="G164" s="22">
        <v>5187</v>
      </c>
      <c r="H164" s="18">
        <f t="shared" si="18"/>
        <v>62244</v>
      </c>
      <c r="I164" s="22"/>
      <c r="J164" s="22">
        <f t="shared" si="22"/>
        <v>864.5</v>
      </c>
      <c r="K164" s="22">
        <f t="shared" si="23"/>
        <v>8645</v>
      </c>
      <c r="L164" s="22"/>
      <c r="M164" s="22"/>
      <c r="N164" s="22"/>
      <c r="O164" s="19">
        <f t="shared" si="19"/>
        <v>71753.5</v>
      </c>
    </row>
    <row r="165" spans="1:15" x14ac:dyDescent="0.2">
      <c r="A165" s="24" t="s">
        <v>189</v>
      </c>
      <c r="B165" s="24"/>
      <c r="C165" s="25" t="s">
        <v>149</v>
      </c>
      <c r="D165" s="20">
        <v>113</v>
      </c>
      <c r="E165" s="16">
        <v>15</v>
      </c>
      <c r="F165" s="21">
        <v>1</v>
      </c>
      <c r="G165" s="23">
        <v>5187</v>
      </c>
      <c r="H165" s="18">
        <f t="shared" si="18"/>
        <v>62244</v>
      </c>
      <c r="I165" s="23"/>
      <c r="J165" s="23">
        <f t="shared" si="22"/>
        <v>864.5</v>
      </c>
      <c r="K165" s="23">
        <f t="shared" si="23"/>
        <v>8645</v>
      </c>
      <c r="L165" s="23"/>
      <c r="M165" s="23"/>
      <c r="N165" s="23"/>
      <c r="O165" s="19">
        <f t="shared" si="19"/>
        <v>71753.5</v>
      </c>
    </row>
    <row r="166" spans="1:15" x14ac:dyDescent="0.2">
      <c r="A166" s="24" t="s">
        <v>190</v>
      </c>
      <c r="B166" s="24"/>
      <c r="C166" s="25" t="s">
        <v>149</v>
      </c>
      <c r="D166" s="20">
        <v>113</v>
      </c>
      <c r="E166" s="16">
        <v>15</v>
      </c>
      <c r="F166" s="21">
        <v>1</v>
      </c>
      <c r="G166" s="23">
        <v>11742</v>
      </c>
      <c r="H166" s="18">
        <f t="shared" si="18"/>
        <v>140904</v>
      </c>
      <c r="I166" s="23"/>
      <c r="J166" s="23">
        <f t="shared" si="22"/>
        <v>1957</v>
      </c>
      <c r="K166" s="23">
        <f t="shared" si="23"/>
        <v>19570</v>
      </c>
      <c r="L166" s="23"/>
      <c r="M166" s="23"/>
      <c r="N166" s="23"/>
      <c r="O166" s="19">
        <f t="shared" si="19"/>
        <v>162431</v>
      </c>
    </row>
    <row r="167" spans="1:15" x14ac:dyDescent="0.2">
      <c r="A167" s="24" t="s">
        <v>191</v>
      </c>
      <c r="B167" s="24"/>
      <c r="C167" s="25" t="s">
        <v>149</v>
      </c>
      <c r="D167" s="20">
        <v>113</v>
      </c>
      <c r="E167" s="16">
        <v>15</v>
      </c>
      <c r="F167" s="21">
        <v>1</v>
      </c>
      <c r="G167" s="23">
        <v>7320</v>
      </c>
      <c r="H167" s="18">
        <f t="shared" si="18"/>
        <v>87840</v>
      </c>
      <c r="I167" s="23"/>
      <c r="J167" s="23">
        <f t="shared" si="22"/>
        <v>1220</v>
      </c>
      <c r="K167" s="23">
        <f t="shared" si="23"/>
        <v>12200</v>
      </c>
      <c r="L167" s="23"/>
      <c r="M167" s="23"/>
      <c r="N167" s="23"/>
      <c r="O167" s="19">
        <f t="shared" si="19"/>
        <v>101260</v>
      </c>
    </row>
    <row r="168" spans="1:15" x14ac:dyDescent="0.2">
      <c r="A168" s="24" t="s">
        <v>192</v>
      </c>
      <c r="B168" s="24"/>
      <c r="C168" s="25" t="s">
        <v>149</v>
      </c>
      <c r="D168" s="20">
        <v>113</v>
      </c>
      <c r="E168" s="16">
        <v>15</v>
      </c>
      <c r="F168" s="21">
        <v>7</v>
      </c>
      <c r="G168" s="23">
        <v>6366</v>
      </c>
      <c r="H168" s="18">
        <f t="shared" si="18"/>
        <v>534744</v>
      </c>
      <c r="I168" s="23"/>
      <c r="J168" s="23">
        <f>(G168/30*5*7)</f>
        <v>7427</v>
      </c>
      <c r="K168" s="23">
        <f>(G168/30*50*7)</f>
        <v>74270</v>
      </c>
      <c r="L168" s="23"/>
      <c r="M168" s="23"/>
      <c r="N168" s="23"/>
      <c r="O168" s="19">
        <f t="shared" si="19"/>
        <v>616441</v>
      </c>
    </row>
    <row r="169" spans="1:15" x14ac:dyDescent="0.2">
      <c r="A169" s="24" t="s">
        <v>193</v>
      </c>
      <c r="B169" s="24"/>
      <c r="C169" s="25" t="s">
        <v>149</v>
      </c>
      <c r="D169" s="20">
        <v>113</v>
      </c>
      <c r="E169" s="16">
        <v>15</v>
      </c>
      <c r="F169" s="21">
        <v>1</v>
      </c>
      <c r="G169" s="23">
        <v>5502</v>
      </c>
      <c r="H169" s="18">
        <f t="shared" si="18"/>
        <v>66024</v>
      </c>
      <c r="I169" s="23"/>
      <c r="J169" s="23">
        <f>(G169/30*5)</f>
        <v>917</v>
      </c>
      <c r="K169" s="23">
        <f>(G169/30*50)</f>
        <v>9170</v>
      </c>
      <c r="L169" s="23"/>
      <c r="M169" s="23"/>
      <c r="N169" s="23"/>
      <c r="O169" s="19">
        <f t="shared" si="19"/>
        <v>76111</v>
      </c>
    </row>
    <row r="170" spans="1:15" x14ac:dyDescent="0.2">
      <c r="A170" s="24" t="s">
        <v>194</v>
      </c>
      <c r="B170" s="24"/>
      <c r="C170" s="25" t="s">
        <v>149</v>
      </c>
      <c r="D170" s="20">
        <v>113</v>
      </c>
      <c r="E170" s="16">
        <v>15</v>
      </c>
      <c r="F170" s="21">
        <v>1</v>
      </c>
      <c r="G170" s="23">
        <v>11088</v>
      </c>
      <c r="H170" s="18">
        <f t="shared" si="18"/>
        <v>133056</v>
      </c>
      <c r="I170" s="23"/>
      <c r="J170" s="23">
        <f>(G170/30*5)</f>
        <v>1848</v>
      </c>
      <c r="K170" s="23">
        <f>(G170/30*50)</f>
        <v>18480</v>
      </c>
      <c r="L170" s="23"/>
      <c r="M170" s="23"/>
      <c r="N170" s="23"/>
      <c r="O170" s="19">
        <f t="shared" si="19"/>
        <v>153384</v>
      </c>
    </row>
    <row r="171" spans="1:15" x14ac:dyDescent="0.2">
      <c r="A171" s="24" t="s">
        <v>195</v>
      </c>
      <c r="B171" s="24"/>
      <c r="C171" s="25" t="s">
        <v>149</v>
      </c>
      <c r="D171" s="20">
        <v>113</v>
      </c>
      <c r="E171" s="16">
        <v>15</v>
      </c>
      <c r="F171" s="21">
        <v>1</v>
      </c>
      <c r="G171" s="23">
        <v>12192</v>
      </c>
      <c r="H171" s="18">
        <f t="shared" si="18"/>
        <v>146304</v>
      </c>
      <c r="I171" s="23"/>
      <c r="J171" s="23">
        <f>(G171/30*5)</f>
        <v>2032</v>
      </c>
      <c r="K171" s="23">
        <f>(G171/30*50)</f>
        <v>20320</v>
      </c>
      <c r="L171" s="23"/>
      <c r="M171" s="23"/>
      <c r="N171" s="23"/>
      <c r="O171" s="19">
        <f t="shared" si="19"/>
        <v>168656</v>
      </c>
    </row>
    <row r="172" spans="1:15" x14ac:dyDescent="0.2">
      <c r="A172" s="24" t="s">
        <v>196</v>
      </c>
      <c r="B172" s="24"/>
      <c r="C172" s="25" t="s">
        <v>149</v>
      </c>
      <c r="D172" s="20">
        <v>113</v>
      </c>
      <c r="E172" s="16">
        <v>15</v>
      </c>
      <c r="F172" s="21">
        <v>1</v>
      </c>
      <c r="G172" s="23">
        <v>6984</v>
      </c>
      <c r="H172" s="18">
        <f t="shared" si="18"/>
        <v>83808</v>
      </c>
      <c r="I172" s="23"/>
      <c r="J172" s="23">
        <f>(G172/30*5)</f>
        <v>1164</v>
      </c>
      <c r="K172" s="23">
        <f>(G172/30*50)</f>
        <v>11640</v>
      </c>
      <c r="L172" s="23"/>
      <c r="M172" s="23"/>
      <c r="N172" s="23"/>
      <c r="O172" s="19">
        <f t="shared" si="19"/>
        <v>96612</v>
      </c>
    </row>
    <row r="173" spans="1:15" x14ac:dyDescent="0.2">
      <c r="A173" s="24" t="s">
        <v>197</v>
      </c>
      <c r="B173" s="24"/>
      <c r="C173" s="25" t="s">
        <v>149</v>
      </c>
      <c r="D173" s="20">
        <v>113</v>
      </c>
      <c r="E173" s="16">
        <v>15</v>
      </c>
      <c r="F173" s="21">
        <v>1</v>
      </c>
      <c r="G173" s="23">
        <v>10992</v>
      </c>
      <c r="H173" s="18">
        <f t="shared" si="18"/>
        <v>131904</v>
      </c>
      <c r="I173" s="23"/>
      <c r="J173" s="23">
        <f>(G173/30*5)</f>
        <v>1832</v>
      </c>
      <c r="K173" s="23">
        <f>(G173/30*50)</f>
        <v>18320</v>
      </c>
      <c r="L173" s="23"/>
      <c r="M173" s="23"/>
      <c r="N173" s="23"/>
      <c r="O173" s="19">
        <f t="shared" si="19"/>
        <v>152056</v>
      </c>
    </row>
    <row r="174" spans="1:15" x14ac:dyDescent="0.2">
      <c r="A174" s="24" t="s">
        <v>198</v>
      </c>
      <c r="B174" s="24"/>
      <c r="C174" s="25" t="s">
        <v>149</v>
      </c>
      <c r="D174" s="20">
        <v>113</v>
      </c>
      <c r="E174" s="16">
        <v>15</v>
      </c>
      <c r="F174" s="21">
        <v>2</v>
      </c>
      <c r="G174" s="22">
        <v>6366</v>
      </c>
      <c r="H174" s="18">
        <f t="shared" si="18"/>
        <v>152784</v>
      </c>
      <c r="I174" s="22"/>
      <c r="J174" s="22">
        <f>(G174/30*5*2)</f>
        <v>2122</v>
      </c>
      <c r="K174" s="22">
        <f>(G174/30*50*2)</f>
        <v>21220</v>
      </c>
      <c r="L174" s="22"/>
      <c r="M174" s="22"/>
      <c r="N174" s="22"/>
      <c r="O174" s="19">
        <f t="shared" si="19"/>
        <v>176126</v>
      </c>
    </row>
    <row r="175" spans="1:15" x14ac:dyDescent="0.2">
      <c r="A175" s="24" t="s">
        <v>199</v>
      </c>
      <c r="B175" s="24"/>
      <c r="C175" s="25" t="s">
        <v>149</v>
      </c>
      <c r="D175" s="20">
        <v>113</v>
      </c>
      <c r="E175" s="16">
        <v>15</v>
      </c>
      <c r="F175" s="21">
        <v>1</v>
      </c>
      <c r="G175" s="23">
        <v>6354</v>
      </c>
      <c r="H175" s="18">
        <f t="shared" si="18"/>
        <v>76248</v>
      </c>
      <c r="I175" s="23"/>
      <c r="J175" s="23">
        <f t="shared" ref="J175:J181" si="24">(G175/30*5)</f>
        <v>1059</v>
      </c>
      <c r="K175" s="23">
        <f t="shared" ref="K175:K181" si="25">(G175/30*50)</f>
        <v>10590</v>
      </c>
      <c r="L175" s="23"/>
      <c r="M175" s="23"/>
      <c r="N175" s="23"/>
      <c r="O175" s="19">
        <f t="shared" si="19"/>
        <v>87897</v>
      </c>
    </row>
    <row r="176" spans="1:15" x14ac:dyDescent="0.2">
      <c r="A176" s="24" t="s">
        <v>200</v>
      </c>
      <c r="B176" s="24"/>
      <c r="C176" s="25" t="s">
        <v>149</v>
      </c>
      <c r="D176" s="20">
        <v>113</v>
      </c>
      <c r="E176" s="16">
        <v>15</v>
      </c>
      <c r="F176" s="21">
        <v>1</v>
      </c>
      <c r="G176" s="23">
        <v>7935</v>
      </c>
      <c r="H176" s="18">
        <f t="shared" si="18"/>
        <v>95220</v>
      </c>
      <c r="I176" s="23"/>
      <c r="J176" s="23">
        <f t="shared" si="24"/>
        <v>1322.5</v>
      </c>
      <c r="K176" s="23">
        <f t="shared" si="25"/>
        <v>13225</v>
      </c>
      <c r="L176" s="23"/>
      <c r="M176" s="23"/>
      <c r="N176" s="23"/>
      <c r="O176" s="19">
        <f t="shared" si="19"/>
        <v>109767.5</v>
      </c>
    </row>
    <row r="177" spans="1:15" x14ac:dyDescent="0.2">
      <c r="A177" s="24" t="s">
        <v>201</v>
      </c>
      <c r="B177" s="24"/>
      <c r="C177" s="25" t="s">
        <v>149</v>
      </c>
      <c r="D177" s="20">
        <v>113</v>
      </c>
      <c r="E177" s="16">
        <v>15</v>
      </c>
      <c r="F177" s="21">
        <v>1</v>
      </c>
      <c r="G177" s="23">
        <v>7812</v>
      </c>
      <c r="H177" s="18">
        <f t="shared" si="18"/>
        <v>93744</v>
      </c>
      <c r="I177" s="23"/>
      <c r="J177" s="23">
        <f t="shared" si="24"/>
        <v>1302</v>
      </c>
      <c r="K177" s="23">
        <f t="shared" si="25"/>
        <v>13019.999999999998</v>
      </c>
      <c r="L177" s="23"/>
      <c r="M177" s="23"/>
      <c r="N177" s="23"/>
      <c r="O177" s="19">
        <f t="shared" si="19"/>
        <v>108066</v>
      </c>
    </row>
    <row r="178" spans="1:15" x14ac:dyDescent="0.2">
      <c r="A178" s="24" t="s">
        <v>202</v>
      </c>
      <c r="B178" s="24"/>
      <c r="C178" s="25" t="s">
        <v>149</v>
      </c>
      <c r="D178" s="20">
        <v>113</v>
      </c>
      <c r="E178" s="16">
        <v>15</v>
      </c>
      <c r="F178" s="21">
        <v>1</v>
      </c>
      <c r="G178" s="23">
        <v>12360</v>
      </c>
      <c r="H178" s="18">
        <f t="shared" si="18"/>
        <v>148320</v>
      </c>
      <c r="I178" s="23"/>
      <c r="J178" s="23">
        <f t="shared" si="24"/>
        <v>2060</v>
      </c>
      <c r="K178" s="23">
        <f t="shared" si="25"/>
        <v>20600</v>
      </c>
      <c r="L178" s="23"/>
      <c r="M178" s="23"/>
      <c r="N178" s="23"/>
      <c r="O178" s="19">
        <f t="shared" si="19"/>
        <v>170980</v>
      </c>
    </row>
    <row r="179" spans="1:15" x14ac:dyDescent="0.2">
      <c r="A179" s="24" t="s">
        <v>203</v>
      </c>
      <c r="B179" s="24"/>
      <c r="C179" s="25" t="s">
        <v>149</v>
      </c>
      <c r="D179" s="20">
        <v>113</v>
      </c>
      <c r="E179" s="16">
        <v>15</v>
      </c>
      <c r="F179" s="21">
        <v>1</v>
      </c>
      <c r="G179" s="23">
        <v>5898</v>
      </c>
      <c r="H179" s="18">
        <f t="shared" si="18"/>
        <v>70776</v>
      </c>
      <c r="I179" s="23"/>
      <c r="J179" s="23">
        <f t="shared" si="24"/>
        <v>983</v>
      </c>
      <c r="K179" s="23">
        <f t="shared" si="25"/>
        <v>9830</v>
      </c>
      <c r="L179" s="23"/>
      <c r="M179" s="23"/>
      <c r="N179" s="23"/>
      <c r="O179" s="19">
        <f t="shared" si="19"/>
        <v>81589</v>
      </c>
    </row>
    <row r="180" spans="1:15" x14ac:dyDescent="0.2">
      <c r="A180" s="24" t="s">
        <v>204</v>
      </c>
      <c r="B180" s="24"/>
      <c r="C180" s="25" t="s">
        <v>149</v>
      </c>
      <c r="D180" s="20">
        <v>113</v>
      </c>
      <c r="E180" s="16">
        <v>15</v>
      </c>
      <c r="F180" s="21">
        <v>1</v>
      </c>
      <c r="G180" s="22">
        <v>6366</v>
      </c>
      <c r="H180" s="18">
        <f t="shared" si="18"/>
        <v>76392</v>
      </c>
      <c r="I180" s="22"/>
      <c r="J180" s="22">
        <f t="shared" si="24"/>
        <v>1061</v>
      </c>
      <c r="K180" s="22">
        <f t="shared" si="25"/>
        <v>10610</v>
      </c>
      <c r="L180" s="22"/>
      <c r="M180" s="22"/>
      <c r="N180" s="22"/>
      <c r="O180" s="19">
        <f t="shared" si="19"/>
        <v>88063</v>
      </c>
    </row>
    <row r="181" spans="1:15" x14ac:dyDescent="0.2">
      <c r="A181" s="24" t="s">
        <v>205</v>
      </c>
      <c r="B181" s="24"/>
      <c r="C181" s="25" t="s">
        <v>149</v>
      </c>
      <c r="D181" s="20">
        <v>113</v>
      </c>
      <c r="E181" s="16">
        <v>15</v>
      </c>
      <c r="F181" s="21">
        <v>1</v>
      </c>
      <c r="G181" s="23">
        <v>7281</v>
      </c>
      <c r="H181" s="18">
        <f t="shared" si="18"/>
        <v>87372</v>
      </c>
      <c r="I181" s="23"/>
      <c r="J181" s="23">
        <f t="shared" si="24"/>
        <v>1213.5</v>
      </c>
      <c r="K181" s="23">
        <f t="shared" si="25"/>
        <v>12135</v>
      </c>
      <c r="L181" s="23"/>
      <c r="M181" s="23"/>
      <c r="N181" s="23"/>
      <c r="O181" s="19">
        <f t="shared" si="19"/>
        <v>100720.5</v>
      </c>
    </row>
    <row r="182" spans="1:15" x14ac:dyDescent="0.2">
      <c r="A182" s="24" t="s">
        <v>206</v>
      </c>
      <c r="B182" s="24"/>
      <c r="C182" s="25" t="s">
        <v>149</v>
      </c>
      <c r="D182" s="20">
        <v>113</v>
      </c>
      <c r="E182" s="16">
        <v>15</v>
      </c>
      <c r="F182" s="21">
        <v>2</v>
      </c>
      <c r="G182" s="23">
        <v>9498</v>
      </c>
      <c r="H182" s="18">
        <f t="shared" si="18"/>
        <v>227952</v>
      </c>
      <c r="I182" s="23"/>
      <c r="J182" s="23">
        <f>(G182/30*5*2)</f>
        <v>3166</v>
      </c>
      <c r="K182" s="23">
        <v>31660</v>
      </c>
      <c r="L182" s="23"/>
      <c r="M182" s="23"/>
      <c r="N182" s="23"/>
      <c r="O182" s="19">
        <f t="shared" si="19"/>
        <v>262778</v>
      </c>
    </row>
    <row r="183" spans="1:15" x14ac:dyDescent="0.2">
      <c r="A183" s="24" t="s">
        <v>207</v>
      </c>
      <c r="B183" s="24"/>
      <c r="C183" s="25" t="s">
        <v>149</v>
      </c>
      <c r="D183" s="20">
        <v>113</v>
      </c>
      <c r="E183" s="16">
        <v>15</v>
      </c>
      <c r="F183" s="21">
        <v>1</v>
      </c>
      <c r="G183" s="23">
        <v>8514</v>
      </c>
      <c r="H183" s="18">
        <f t="shared" si="18"/>
        <v>102168</v>
      </c>
      <c r="I183" s="23"/>
      <c r="J183" s="23">
        <f>(G183/30*5)</f>
        <v>1419</v>
      </c>
      <c r="K183" s="23">
        <f>(G183/30*50)</f>
        <v>14190</v>
      </c>
      <c r="L183" s="23"/>
      <c r="M183" s="23"/>
      <c r="N183" s="23"/>
      <c r="O183" s="19">
        <f t="shared" si="19"/>
        <v>117777</v>
      </c>
    </row>
    <row r="184" spans="1:15" x14ac:dyDescent="0.2">
      <c r="A184" s="24" t="s">
        <v>208</v>
      </c>
      <c r="B184" s="24"/>
      <c r="C184" s="25" t="s">
        <v>149</v>
      </c>
      <c r="D184" s="20">
        <v>113</v>
      </c>
      <c r="E184" s="16">
        <v>15</v>
      </c>
      <c r="F184" s="21">
        <v>1</v>
      </c>
      <c r="G184" s="23">
        <v>7413</v>
      </c>
      <c r="H184" s="18">
        <f t="shared" si="18"/>
        <v>88956</v>
      </c>
      <c r="I184" s="23"/>
      <c r="J184" s="23">
        <f>(G184/30*5)</f>
        <v>1235.5</v>
      </c>
      <c r="K184" s="23">
        <f>(G184/30*50)</f>
        <v>12355</v>
      </c>
      <c r="L184" s="23"/>
      <c r="M184" s="23"/>
      <c r="N184" s="23"/>
      <c r="O184" s="19">
        <f t="shared" si="19"/>
        <v>102546.5</v>
      </c>
    </row>
    <row r="185" spans="1:15" x14ac:dyDescent="0.2">
      <c r="A185" s="24" t="s">
        <v>209</v>
      </c>
      <c r="B185" s="24"/>
      <c r="C185" s="25" t="s">
        <v>149</v>
      </c>
      <c r="D185" s="20">
        <v>113</v>
      </c>
      <c r="E185" s="16">
        <v>15</v>
      </c>
      <c r="F185" s="21">
        <v>1</v>
      </c>
      <c r="G185" s="23">
        <v>7281</v>
      </c>
      <c r="H185" s="18">
        <f t="shared" si="18"/>
        <v>87372</v>
      </c>
      <c r="I185" s="23"/>
      <c r="J185" s="23">
        <f>(G185/30*5)</f>
        <v>1213.5</v>
      </c>
      <c r="K185" s="23">
        <f>(G185/30*50)</f>
        <v>12135</v>
      </c>
      <c r="L185" s="23"/>
      <c r="M185" s="23"/>
      <c r="N185" s="23"/>
      <c r="O185" s="19">
        <f t="shared" si="19"/>
        <v>100720.5</v>
      </c>
    </row>
    <row r="186" spans="1:15" x14ac:dyDescent="0.2">
      <c r="A186" s="24" t="s">
        <v>210</v>
      </c>
      <c r="B186" s="24"/>
      <c r="C186" s="25" t="s">
        <v>149</v>
      </c>
      <c r="D186" s="20">
        <v>113</v>
      </c>
      <c r="E186" s="16">
        <v>15</v>
      </c>
      <c r="F186" s="21">
        <v>1</v>
      </c>
      <c r="G186" s="23">
        <v>7002</v>
      </c>
      <c r="H186" s="18">
        <f t="shared" si="18"/>
        <v>84024</v>
      </c>
      <c r="I186" s="23"/>
      <c r="J186" s="23">
        <f>(G186/30*5)</f>
        <v>1167</v>
      </c>
      <c r="K186" s="23">
        <f>(G186/30*50)</f>
        <v>11670</v>
      </c>
      <c r="L186" s="23"/>
      <c r="M186" s="23"/>
      <c r="N186" s="23"/>
      <c r="O186" s="19">
        <f t="shared" si="19"/>
        <v>96861</v>
      </c>
    </row>
    <row r="187" spans="1:15" x14ac:dyDescent="0.2">
      <c r="A187" s="24" t="s">
        <v>211</v>
      </c>
      <c r="B187" s="24"/>
      <c r="C187" s="25" t="s">
        <v>149</v>
      </c>
      <c r="D187" s="20">
        <v>113</v>
      </c>
      <c r="E187" s="16">
        <v>15</v>
      </c>
      <c r="F187" s="21">
        <v>1</v>
      </c>
      <c r="G187" s="23">
        <v>6900</v>
      </c>
      <c r="H187" s="18">
        <f t="shared" si="18"/>
        <v>82800</v>
      </c>
      <c r="I187" s="23"/>
      <c r="J187" s="23">
        <f>(G187/30*5)</f>
        <v>1150</v>
      </c>
      <c r="K187" s="23">
        <f>(G187/30*50)</f>
        <v>11500</v>
      </c>
      <c r="L187" s="23"/>
      <c r="M187" s="23"/>
      <c r="N187" s="23"/>
      <c r="O187" s="19">
        <f t="shared" si="19"/>
        <v>95450</v>
      </c>
    </row>
    <row r="188" spans="1:15" x14ac:dyDescent="0.2">
      <c r="A188" s="24" t="s">
        <v>212</v>
      </c>
      <c r="B188" s="24"/>
      <c r="C188" s="25" t="s">
        <v>149</v>
      </c>
      <c r="D188" s="20">
        <v>113</v>
      </c>
      <c r="E188" s="16">
        <v>15</v>
      </c>
      <c r="F188" s="21">
        <v>3</v>
      </c>
      <c r="G188" s="23">
        <v>6534</v>
      </c>
      <c r="H188" s="18">
        <f t="shared" si="18"/>
        <v>235224</v>
      </c>
      <c r="I188" s="23"/>
      <c r="J188" s="23">
        <f>(G188/30*5*3)</f>
        <v>3267</v>
      </c>
      <c r="K188" s="23">
        <f>(G188/30*50*3)</f>
        <v>32670</v>
      </c>
      <c r="L188" s="23"/>
      <c r="M188" s="23"/>
      <c r="N188" s="23"/>
      <c r="O188" s="19">
        <f t="shared" si="19"/>
        <v>271161</v>
      </c>
    </row>
    <row r="189" spans="1:15" x14ac:dyDescent="0.2">
      <c r="A189" s="24" t="s">
        <v>213</v>
      </c>
      <c r="B189" s="24"/>
      <c r="C189" s="25" t="s">
        <v>149</v>
      </c>
      <c r="D189" s="20">
        <v>113</v>
      </c>
      <c r="E189" s="16">
        <v>15</v>
      </c>
      <c r="F189" s="21">
        <v>1</v>
      </c>
      <c r="G189" s="23">
        <v>5526</v>
      </c>
      <c r="H189" s="18">
        <f t="shared" si="18"/>
        <v>66312</v>
      </c>
      <c r="I189" s="23"/>
      <c r="J189" s="23">
        <f>(G189/30*5)</f>
        <v>921</v>
      </c>
      <c r="K189" s="23">
        <f>(G189/30*50)</f>
        <v>9210</v>
      </c>
      <c r="L189" s="23"/>
      <c r="M189" s="23"/>
      <c r="N189" s="23"/>
      <c r="O189" s="19">
        <f t="shared" si="19"/>
        <v>76443</v>
      </c>
    </row>
    <row r="190" spans="1:15" x14ac:dyDescent="0.2">
      <c r="A190" s="24" t="s">
        <v>214</v>
      </c>
      <c r="B190" s="24"/>
      <c r="C190" s="25" t="s">
        <v>149</v>
      </c>
      <c r="D190" s="20">
        <v>113</v>
      </c>
      <c r="E190" s="16">
        <v>15</v>
      </c>
      <c r="F190" s="21">
        <v>1</v>
      </c>
      <c r="G190" s="22">
        <v>5187</v>
      </c>
      <c r="H190" s="18">
        <f t="shared" si="18"/>
        <v>62244</v>
      </c>
      <c r="I190" s="22"/>
      <c r="J190" s="22">
        <f>(G190/30*5)</f>
        <v>864.5</v>
      </c>
      <c r="K190" s="22">
        <f>(G190/30*50)</f>
        <v>8645</v>
      </c>
      <c r="L190" s="22"/>
      <c r="M190" s="22"/>
      <c r="N190" s="22"/>
      <c r="O190" s="19">
        <f t="shared" si="19"/>
        <v>71753.5</v>
      </c>
    </row>
    <row r="191" spans="1:15" x14ac:dyDescent="0.2">
      <c r="A191" s="24" t="s">
        <v>215</v>
      </c>
      <c r="B191" s="24"/>
      <c r="C191" s="25" t="s">
        <v>216</v>
      </c>
      <c r="D191" s="20">
        <v>113</v>
      </c>
      <c r="E191" s="16">
        <v>15</v>
      </c>
      <c r="F191" s="21">
        <v>1</v>
      </c>
      <c r="G191" s="22">
        <v>20022</v>
      </c>
      <c r="H191" s="18">
        <f t="shared" si="18"/>
        <v>240264</v>
      </c>
      <c r="I191" s="22"/>
      <c r="J191" s="22">
        <f>(G191/30*5)</f>
        <v>3337</v>
      </c>
      <c r="K191" s="22">
        <f>(G191/30*50)</f>
        <v>33370</v>
      </c>
      <c r="L191" s="22"/>
      <c r="M191" s="22"/>
      <c r="N191" s="22"/>
      <c r="O191" s="19">
        <f t="shared" si="19"/>
        <v>276971</v>
      </c>
    </row>
    <row r="192" spans="1:15" x14ac:dyDescent="0.2">
      <c r="A192" s="24" t="s">
        <v>217</v>
      </c>
      <c r="B192" s="24"/>
      <c r="C192" s="25" t="s">
        <v>216</v>
      </c>
      <c r="D192" s="20">
        <v>113</v>
      </c>
      <c r="E192" s="16">
        <v>15</v>
      </c>
      <c r="F192" s="21">
        <v>1</v>
      </c>
      <c r="G192" s="23">
        <v>13650</v>
      </c>
      <c r="H192" s="18">
        <f t="shared" si="18"/>
        <v>163800</v>
      </c>
      <c r="I192" s="23"/>
      <c r="J192" s="23">
        <f>(G192/30*5)</f>
        <v>2275</v>
      </c>
      <c r="K192" s="23">
        <f>(G192/30*50)</f>
        <v>22750</v>
      </c>
      <c r="L192" s="23"/>
      <c r="M192" s="23"/>
      <c r="N192" s="23"/>
      <c r="O192" s="19">
        <f t="shared" si="19"/>
        <v>188825</v>
      </c>
    </row>
    <row r="193" spans="1:15" x14ac:dyDescent="0.2">
      <c r="A193" s="24" t="s">
        <v>218</v>
      </c>
      <c r="B193" s="24"/>
      <c r="C193" s="25" t="s">
        <v>216</v>
      </c>
      <c r="D193" s="20">
        <v>113</v>
      </c>
      <c r="E193" s="16">
        <v>15</v>
      </c>
      <c r="F193" s="21">
        <v>3</v>
      </c>
      <c r="G193" s="23">
        <v>7281</v>
      </c>
      <c r="H193" s="18">
        <f t="shared" si="18"/>
        <v>262116</v>
      </c>
      <c r="I193" s="23"/>
      <c r="J193" s="23">
        <v>3641</v>
      </c>
      <c r="K193" s="23">
        <f>(G193/30*50*3)</f>
        <v>36405</v>
      </c>
      <c r="L193" s="23"/>
      <c r="M193" s="23"/>
      <c r="N193" s="23"/>
      <c r="O193" s="19">
        <f t="shared" si="19"/>
        <v>302162</v>
      </c>
    </row>
    <row r="194" spans="1:15" x14ac:dyDescent="0.2">
      <c r="A194" s="26" t="s">
        <v>219</v>
      </c>
      <c r="B194" s="26"/>
      <c r="C194" s="25" t="s">
        <v>216</v>
      </c>
      <c r="D194" s="20">
        <v>113</v>
      </c>
      <c r="E194" s="16">
        <v>15</v>
      </c>
      <c r="F194" s="21">
        <v>1</v>
      </c>
      <c r="G194" s="23">
        <v>8976</v>
      </c>
      <c r="H194" s="18">
        <f t="shared" si="18"/>
        <v>107712</v>
      </c>
      <c r="I194" s="23"/>
      <c r="J194" s="23">
        <f>(G194/30*5)</f>
        <v>1496</v>
      </c>
      <c r="K194" s="23">
        <f>(G194/30*50)</f>
        <v>14960</v>
      </c>
      <c r="L194" s="23"/>
      <c r="M194" s="23"/>
      <c r="N194" s="23"/>
      <c r="O194" s="19">
        <f t="shared" si="19"/>
        <v>124168</v>
      </c>
    </row>
    <row r="195" spans="1:15" x14ac:dyDescent="0.2">
      <c r="A195" s="24" t="s">
        <v>220</v>
      </c>
      <c r="B195" s="24"/>
      <c r="C195" s="25" t="s">
        <v>216</v>
      </c>
      <c r="D195" s="20">
        <v>113</v>
      </c>
      <c r="E195" s="16">
        <v>15</v>
      </c>
      <c r="F195" s="21">
        <v>1</v>
      </c>
      <c r="G195" s="23">
        <v>9888</v>
      </c>
      <c r="H195" s="18">
        <f t="shared" si="18"/>
        <v>118656</v>
      </c>
      <c r="I195" s="23"/>
      <c r="J195" s="23">
        <f>(G195/30*5)</f>
        <v>1648</v>
      </c>
      <c r="K195" s="23">
        <f>(G195/30*50)</f>
        <v>16480</v>
      </c>
      <c r="L195" s="23"/>
      <c r="M195" s="23"/>
      <c r="N195" s="23"/>
      <c r="O195" s="19">
        <f t="shared" si="19"/>
        <v>136784</v>
      </c>
    </row>
    <row r="196" spans="1:15" x14ac:dyDescent="0.2">
      <c r="A196" s="24" t="s">
        <v>221</v>
      </c>
      <c r="B196" s="24"/>
      <c r="C196" s="25" t="s">
        <v>216</v>
      </c>
      <c r="D196" s="20">
        <v>113</v>
      </c>
      <c r="E196" s="16">
        <v>15</v>
      </c>
      <c r="F196" s="21">
        <v>2</v>
      </c>
      <c r="G196" s="23">
        <v>9888</v>
      </c>
      <c r="H196" s="18">
        <f t="shared" ref="H196:H234" si="26">IF(E196="","SE REQUIERE ASIGNAR LA FUENTE DE FINANCIAMIENTO",IF(F196="","ES NECESARIO ESTABLECER EL NÚMERO DE PLAZAS",IF(G196="","SE NECESITA ESTABLECER UN MONTO MENSUAL",F196*G196*12)))</f>
        <v>237312</v>
      </c>
      <c r="I196" s="23"/>
      <c r="J196" s="23">
        <f>(G196/30*5*2)</f>
        <v>3296</v>
      </c>
      <c r="K196" s="23">
        <f>(G196/30*50*2)</f>
        <v>32960</v>
      </c>
      <c r="L196" s="23"/>
      <c r="M196" s="23"/>
      <c r="N196" s="23"/>
      <c r="O196" s="19">
        <f t="shared" ref="O196:O234" si="27">SUM(H196:N196)</f>
        <v>273568</v>
      </c>
    </row>
    <row r="197" spans="1:15" x14ac:dyDescent="0.2">
      <c r="A197" s="24" t="s">
        <v>222</v>
      </c>
      <c r="B197" s="24"/>
      <c r="C197" s="25" t="s">
        <v>216</v>
      </c>
      <c r="D197" s="20">
        <v>113</v>
      </c>
      <c r="E197" s="16">
        <v>15</v>
      </c>
      <c r="F197" s="21">
        <v>1</v>
      </c>
      <c r="G197" s="23">
        <v>10230</v>
      </c>
      <c r="H197" s="18">
        <f t="shared" si="26"/>
        <v>122760</v>
      </c>
      <c r="I197" s="23"/>
      <c r="J197" s="23">
        <f>(G197/30*5)</f>
        <v>1705</v>
      </c>
      <c r="K197" s="23">
        <f>(G197/30*50)</f>
        <v>17050</v>
      </c>
      <c r="L197" s="23"/>
      <c r="M197" s="23"/>
      <c r="N197" s="23"/>
      <c r="O197" s="19">
        <f t="shared" si="27"/>
        <v>141515</v>
      </c>
    </row>
    <row r="198" spans="1:15" x14ac:dyDescent="0.2">
      <c r="A198" s="24" t="s">
        <v>223</v>
      </c>
      <c r="B198" s="24"/>
      <c r="C198" s="25" t="s">
        <v>216</v>
      </c>
      <c r="D198" s="20">
        <v>113</v>
      </c>
      <c r="E198" s="16">
        <v>15</v>
      </c>
      <c r="F198" s="21">
        <v>1</v>
      </c>
      <c r="G198" s="23">
        <v>11010</v>
      </c>
      <c r="H198" s="18">
        <f t="shared" si="26"/>
        <v>132120</v>
      </c>
      <c r="I198" s="23"/>
      <c r="J198" s="23">
        <f>(G198/30*5)</f>
        <v>1835</v>
      </c>
      <c r="K198" s="23">
        <f>(G198/30*50)</f>
        <v>18350</v>
      </c>
      <c r="L198" s="23"/>
      <c r="M198" s="23"/>
      <c r="N198" s="23"/>
      <c r="O198" s="19">
        <f t="shared" si="27"/>
        <v>152305</v>
      </c>
    </row>
    <row r="199" spans="1:15" x14ac:dyDescent="0.2">
      <c r="A199" s="24" t="s">
        <v>224</v>
      </c>
      <c r="B199" s="24"/>
      <c r="C199" s="25" t="s">
        <v>216</v>
      </c>
      <c r="D199" s="20">
        <v>113</v>
      </c>
      <c r="E199" s="16">
        <v>15</v>
      </c>
      <c r="F199" s="21">
        <v>1</v>
      </c>
      <c r="G199" s="23">
        <v>6861</v>
      </c>
      <c r="H199" s="18">
        <f t="shared" si="26"/>
        <v>82332</v>
      </c>
      <c r="I199" s="23"/>
      <c r="J199" s="23">
        <f>(G199/30*5)</f>
        <v>1143.5</v>
      </c>
      <c r="K199" s="23">
        <f>(G199/30*50)</f>
        <v>11435</v>
      </c>
      <c r="L199" s="23"/>
      <c r="M199" s="23"/>
      <c r="N199" s="23"/>
      <c r="O199" s="19">
        <f t="shared" si="27"/>
        <v>94910.5</v>
      </c>
    </row>
    <row r="200" spans="1:15" x14ac:dyDescent="0.2">
      <c r="A200" s="24" t="s">
        <v>225</v>
      </c>
      <c r="B200" s="24"/>
      <c r="C200" s="25" t="s">
        <v>216</v>
      </c>
      <c r="D200" s="20">
        <v>113</v>
      </c>
      <c r="E200" s="16">
        <v>15</v>
      </c>
      <c r="F200" s="21">
        <v>2</v>
      </c>
      <c r="G200" s="23">
        <v>6663</v>
      </c>
      <c r="H200" s="18">
        <f t="shared" si="26"/>
        <v>159912</v>
      </c>
      <c r="I200" s="23"/>
      <c r="J200" s="23">
        <f>(G200/30*5*2)</f>
        <v>2221</v>
      </c>
      <c r="K200" s="23">
        <f>(G200/30*50*2)</f>
        <v>22210</v>
      </c>
      <c r="L200" s="23"/>
      <c r="M200" s="23"/>
      <c r="N200" s="23"/>
      <c r="O200" s="19">
        <f t="shared" si="27"/>
        <v>184343</v>
      </c>
    </row>
    <row r="201" spans="1:15" x14ac:dyDescent="0.2">
      <c r="A201" s="24" t="s">
        <v>226</v>
      </c>
      <c r="B201" s="24"/>
      <c r="C201" s="25" t="s">
        <v>216</v>
      </c>
      <c r="D201" s="20">
        <v>113</v>
      </c>
      <c r="E201" s="16">
        <v>15</v>
      </c>
      <c r="F201" s="21">
        <v>1</v>
      </c>
      <c r="G201" s="22">
        <v>9117</v>
      </c>
      <c r="H201" s="18">
        <f t="shared" si="26"/>
        <v>109404</v>
      </c>
      <c r="I201" s="22"/>
      <c r="J201" s="22">
        <f t="shared" ref="J201:J231" si="28">(G201/30*5)</f>
        <v>1519.5</v>
      </c>
      <c r="K201" s="22">
        <f t="shared" ref="K201:K231" si="29">(G201/30*50)</f>
        <v>15194.999999999998</v>
      </c>
      <c r="L201" s="22"/>
      <c r="M201" s="22"/>
      <c r="N201" s="22"/>
      <c r="O201" s="19">
        <f t="shared" si="27"/>
        <v>126118.5</v>
      </c>
    </row>
    <row r="202" spans="1:15" x14ac:dyDescent="0.2">
      <c r="A202" s="24" t="s">
        <v>227</v>
      </c>
      <c r="B202" s="24"/>
      <c r="C202" s="25" t="s">
        <v>216</v>
      </c>
      <c r="D202" s="20">
        <v>113</v>
      </c>
      <c r="E202" s="16">
        <v>15</v>
      </c>
      <c r="F202" s="21">
        <v>1</v>
      </c>
      <c r="G202" s="23">
        <v>8382</v>
      </c>
      <c r="H202" s="18">
        <f t="shared" si="26"/>
        <v>100584</v>
      </c>
      <c r="I202" s="23"/>
      <c r="J202" s="23">
        <f t="shared" si="28"/>
        <v>1397</v>
      </c>
      <c r="K202" s="23">
        <f t="shared" si="29"/>
        <v>13969.999999999998</v>
      </c>
      <c r="L202" s="23"/>
      <c r="M202" s="23"/>
      <c r="N202" s="23"/>
      <c r="O202" s="19">
        <f t="shared" si="27"/>
        <v>115951</v>
      </c>
    </row>
    <row r="203" spans="1:15" x14ac:dyDescent="0.2">
      <c r="A203" s="24" t="s">
        <v>228</v>
      </c>
      <c r="B203" s="24"/>
      <c r="C203" s="25" t="s">
        <v>216</v>
      </c>
      <c r="D203" s="20">
        <v>113</v>
      </c>
      <c r="E203" s="16">
        <v>15</v>
      </c>
      <c r="F203" s="21">
        <v>1</v>
      </c>
      <c r="G203" s="23">
        <v>8223</v>
      </c>
      <c r="H203" s="18">
        <f t="shared" si="26"/>
        <v>98676</v>
      </c>
      <c r="I203" s="23"/>
      <c r="J203" s="23">
        <f t="shared" si="28"/>
        <v>1370.5</v>
      </c>
      <c r="K203" s="23">
        <f t="shared" si="29"/>
        <v>13705.000000000002</v>
      </c>
      <c r="L203" s="23"/>
      <c r="M203" s="23"/>
      <c r="N203" s="23"/>
      <c r="O203" s="19">
        <f t="shared" si="27"/>
        <v>113751.5</v>
      </c>
    </row>
    <row r="204" spans="1:15" x14ac:dyDescent="0.2">
      <c r="A204" s="24" t="s">
        <v>229</v>
      </c>
      <c r="B204" s="24"/>
      <c r="C204" s="25" t="s">
        <v>216</v>
      </c>
      <c r="D204" s="20">
        <v>113</v>
      </c>
      <c r="E204" s="16">
        <v>15</v>
      </c>
      <c r="F204" s="21">
        <v>1</v>
      </c>
      <c r="G204" s="23">
        <v>7986</v>
      </c>
      <c r="H204" s="18">
        <f t="shared" si="26"/>
        <v>95832</v>
      </c>
      <c r="I204" s="23"/>
      <c r="J204" s="23">
        <f t="shared" si="28"/>
        <v>1331</v>
      </c>
      <c r="K204" s="23">
        <f t="shared" si="29"/>
        <v>13310</v>
      </c>
      <c r="L204" s="23"/>
      <c r="M204" s="23"/>
      <c r="N204" s="23"/>
      <c r="O204" s="19">
        <f t="shared" si="27"/>
        <v>110473</v>
      </c>
    </row>
    <row r="205" spans="1:15" x14ac:dyDescent="0.2">
      <c r="A205" s="24" t="s">
        <v>230</v>
      </c>
      <c r="B205" s="24"/>
      <c r="C205" s="25" t="s">
        <v>216</v>
      </c>
      <c r="D205" s="20">
        <v>113</v>
      </c>
      <c r="E205" s="16">
        <v>15</v>
      </c>
      <c r="F205" s="21">
        <v>1</v>
      </c>
      <c r="G205" s="23">
        <v>7905</v>
      </c>
      <c r="H205" s="18">
        <f t="shared" si="26"/>
        <v>94860</v>
      </c>
      <c r="I205" s="23"/>
      <c r="J205" s="23">
        <f t="shared" si="28"/>
        <v>1317.5</v>
      </c>
      <c r="K205" s="23">
        <f t="shared" si="29"/>
        <v>13175</v>
      </c>
      <c r="L205" s="23"/>
      <c r="M205" s="23"/>
      <c r="N205" s="23"/>
      <c r="O205" s="19">
        <f t="shared" si="27"/>
        <v>109352.5</v>
      </c>
    </row>
    <row r="206" spans="1:15" x14ac:dyDescent="0.2">
      <c r="A206" s="24" t="s">
        <v>231</v>
      </c>
      <c r="B206" s="24"/>
      <c r="C206" s="25" t="s">
        <v>216</v>
      </c>
      <c r="D206" s="20">
        <v>113</v>
      </c>
      <c r="E206" s="16">
        <v>15</v>
      </c>
      <c r="F206" s="21">
        <v>1</v>
      </c>
      <c r="G206" s="23">
        <v>7677</v>
      </c>
      <c r="H206" s="18">
        <f t="shared" si="26"/>
        <v>92124</v>
      </c>
      <c r="I206" s="23"/>
      <c r="J206" s="23">
        <f t="shared" si="28"/>
        <v>1279.5</v>
      </c>
      <c r="K206" s="23">
        <f t="shared" si="29"/>
        <v>12795</v>
      </c>
      <c r="L206" s="23"/>
      <c r="M206" s="23"/>
      <c r="N206" s="23"/>
      <c r="O206" s="19">
        <f t="shared" si="27"/>
        <v>106198.5</v>
      </c>
    </row>
    <row r="207" spans="1:15" x14ac:dyDescent="0.2">
      <c r="A207" s="24" t="s">
        <v>232</v>
      </c>
      <c r="B207" s="24"/>
      <c r="C207" s="25" t="s">
        <v>216</v>
      </c>
      <c r="D207" s="20">
        <v>113</v>
      </c>
      <c r="E207" s="16">
        <v>15</v>
      </c>
      <c r="F207" s="21">
        <v>1</v>
      </c>
      <c r="G207" s="22">
        <v>5865</v>
      </c>
      <c r="H207" s="18">
        <f t="shared" si="26"/>
        <v>70380</v>
      </c>
      <c r="I207" s="22"/>
      <c r="J207" s="22">
        <f t="shared" si="28"/>
        <v>977.5</v>
      </c>
      <c r="K207" s="22">
        <f t="shared" si="29"/>
        <v>9775</v>
      </c>
      <c r="L207" s="22"/>
      <c r="M207" s="22"/>
      <c r="N207" s="22"/>
      <c r="O207" s="19">
        <f t="shared" si="27"/>
        <v>81132.5</v>
      </c>
    </row>
    <row r="208" spans="1:15" x14ac:dyDescent="0.2">
      <c r="A208" s="24" t="s">
        <v>233</v>
      </c>
      <c r="B208" s="24"/>
      <c r="C208" s="25" t="s">
        <v>216</v>
      </c>
      <c r="D208" s="20">
        <v>113</v>
      </c>
      <c r="E208" s="16">
        <v>15</v>
      </c>
      <c r="F208" s="21">
        <v>1</v>
      </c>
      <c r="G208" s="23">
        <v>9270</v>
      </c>
      <c r="H208" s="18">
        <f t="shared" si="26"/>
        <v>111240</v>
      </c>
      <c r="I208" s="23"/>
      <c r="J208" s="23">
        <f t="shared" si="28"/>
        <v>1545</v>
      </c>
      <c r="K208" s="23">
        <f t="shared" si="29"/>
        <v>15450</v>
      </c>
      <c r="L208" s="23"/>
      <c r="M208" s="23"/>
      <c r="N208" s="23"/>
      <c r="O208" s="19">
        <f t="shared" si="27"/>
        <v>128235</v>
      </c>
    </row>
    <row r="209" spans="1:15" x14ac:dyDescent="0.2">
      <c r="A209" s="24" t="s">
        <v>234</v>
      </c>
      <c r="B209" s="24"/>
      <c r="C209" s="25" t="s">
        <v>216</v>
      </c>
      <c r="D209" s="20">
        <v>113</v>
      </c>
      <c r="E209" s="16">
        <v>15</v>
      </c>
      <c r="F209" s="21">
        <v>1</v>
      </c>
      <c r="G209" s="23">
        <v>8400</v>
      </c>
      <c r="H209" s="18">
        <f t="shared" si="26"/>
        <v>100800</v>
      </c>
      <c r="I209" s="23"/>
      <c r="J209" s="23">
        <f t="shared" si="28"/>
        <v>1400</v>
      </c>
      <c r="K209" s="23">
        <f t="shared" si="29"/>
        <v>14000</v>
      </c>
      <c r="L209" s="23"/>
      <c r="M209" s="23"/>
      <c r="N209" s="23"/>
      <c r="O209" s="19">
        <f t="shared" si="27"/>
        <v>116200</v>
      </c>
    </row>
    <row r="210" spans="1:15" x14ac:dyDescent="0.2">
      <c r="A210" s="24" t="s">
        <v>235</v>
      </c>
      <c r="B210" s="24"/>
      <c r="C210" s="25" t="s">
        <v>216</v>
      </c>
      <c r="D210" s="20">
        <v>113</v>
      </c>
      <c r="E210" s="16">
        <v>15</v>
      </c>
      <c r="F210" s="21">
        <v>1</v>
      </c>
      <c r="G210" s="23">
        <v>6366</v>
      </c>
      <c r="H210" s="18">
        <f t="shared" si="26"/>
        <v>76392</v>
      </c>
      <c r="I210" s="23"/>
      <c r="J210" s="23">
        <f t="shared" si="28"/>
        <v>1061</v>
      </c>
      <c r="K210" s="23">
        <f t="shared" si="29"/>
        <v>10610</v>
      </c>
      <c r="L210" s="23"/>
      <c r="M210" s="23"/>
      <c r="N210" s="23"/>
      <c r="O210" s="19">
        <f t="shared" si="27"/>
        <v>88063</v>
      </c>
    </row>
    <row r="211" spans="1:15" x14ac:dyDescent="0.2">
      <c r="A211" s="24" t="s">
        <v>236</v>
      </c>
      <c r="B211" s="24"/>
      <c r="C211" s="25" t="s">
        <v>216</v>
      </c>
      <c r="D211" s="20">
        <v>113</v>
      </c>
      <c r="E211" s="16">
        <v>15</v>
      </c>
      <c r="F211" s="21">
        <v>1</v>
      </c>
      <c r="G211" s="23">
        <v>9111</v>
      </c>
      <c r="H211" s="18">
        <f t="shared" si="26"/>
        <v>109332</v>
      </c>
      <c r="I211" s="23"/>
      <c r="J211" s="23">
        <f t="shared" si="28"/>
        <v>1518.5</v>
      </c>
      <c r="K211" s="23">
        <f t="shared" si="29"/>
        <v>15185</v>
      </c>
      <c r="L211" s="23"/>
      <c r="M211" s="23"/>
      <c r="N211" s="23"/>
      <c r="O211" s="19">
        <f t="shared" si="27"/>
        <v>126035.5</v>
      </c>
    </row>
    <row r="212" spans="1:15" x14ac:dyDescent="0.2">
      <c r="A212" s="24" t="s">
        <v>237</v>
      </c>
      <c r="B212" s="24"/>
      <c r="C212" s="25" t="s">
        <v>216</v>
      </c>
      <c r="D212" s="20">
        <v>113</v>
      </c>
      <c r="E212" s="16">
        <v>15</v>
      </c>
      <c r="F212" s="21">
        <v>1</v>
      </c>
      <c r="G212" s="23">
        <v>6915</v>
      </c>
      <c r="H212" s="18">
        <f t="shared" si="26"/>
        <v>82980</v>
      </c>
      <c r="I212" s="23"/>
      <c r="J212" s="23">
        <f t="shared" si="28"/>
        <v>1152.5</v>
      </c>
      <c r="K212" s="23">
        <f t="shared" si="29"/>
        <v>11525</v>
      </c>
      <c r="L212" s="23"/>
      <c r="M212" s="23"/>
      <c r="N212" s="23"/>
      <c r="O212" s="19">
        <f t="shared" si="27"/>
        <v>95657.5</v>
      </c>
    </row>
    <row r="213" spans="1:15" x14ac:dyDescent="0.2">
      <c r="A213" s="24" t="s">
        <v>238</v>
      </c>
      <c r="B213" s="24"/>
      <c r="C213" s="25" t="s">
        <v>216</v>
      </c>
      <c r="D213" s="20">
        <v>113</v>
      </c>
      <c r="E213" s="16">
        <v>15</v>
      </c>
      <c r="F213" s="21">
        <v>1</v>
      </c>
      <c r="G213" s="23">
        <v>5757</v>
      </c>
      <c r="H213" s="18">
        <f t="shared" si="26"/>
        <v>69084</v>
      </c>
      <c r="I213" s="23"/>
      <c r="J213" s="23">
        <f t="shared" si="28"/>
        <v>959.5</v>
      </c>
      <c r="K213" s="23">
        <f t="shared" si="29"/>
        <v>9595</v>
      </c>
      <c r="L213" s="23"/>
      <c r="M213" s="23"/>
      <c r="N213" s="23"/>
      <c r="O213" s="19">
        <f t="shared" si="27"/>
        <v>79638.5</v>
      </c>
    </row>
    <row r="214" spans="1:15" x14ac:dyDescent="0.2">
      <c r="A214" s="24" t="s">
        <v>239</v>
      </c>
      <c r="B214" s="24"/>
      <c r="C214" s="25" t="s">
        <v>240</v>
      </c>
      <c r="D214" s="20">
        <v>113</v>
      </c>
      <c r="E214" s="16">
        <v>15</v>
      </c>
      <c r="F214" s="21">
        <v>1</v>
      </c>
      <c r="G214" s="23">
        <v>26103</v>
      </c>
      <c r="H214" s="18">
        <f t="shared" si="26"/>
        <v>313236</v>
      </c>
      <c r="I214" s="23"/>
      <c r="J214" s="23">
        <f t="shared" si="28"/>
        <v>4350.5</v>
      </c>
      <c r="K214" s="23">
        <f t="shared" si="29"/>
        <v>43505</v>
      </c>
      <c r="L214" s="23"/>
      <c r="M214" s="23"/>
      <c r="N214" s="23"/>
      <c r="O214" s="19">
        <f t="shared" si="27"/>
        <v>361091.5</v>
      </c>
    </row>
    <row r="215" spans="1:15" x14ac:dyDescent="0.2">
      <c r="A215" s="24" t="s">
        <v>241</v>
      </c>
      <c r="B215" s="24"/>
      <c r="C215" s="25" t="s">
        <v>240</v>
      </c>
      <c r="D215" s="20">
        <v>113</v>
      </c>
      <c r="E215" s="16">
        <v>15</v>
      </c>
      <c r="F215" s="21">
        <v>1</v>
      </c>
      <c r="G215" s="23">
        <v>20028</v>
      </c>
      <c r="H215" s="18">
        <f t="shared" si="26"/>
        <v>240336</v>
      </c>
      <c r="I215" s="23"/>
      <c r="J215" s="23">
        <f t="shared" si="28"/>
        <v>3338</v>
      </c>
      <c r="K215" s="23">
        <f t="shared" si="29"/>
        <v>33380</v>
      </c>
      <c r="L215" s="23"/>
      <c r="M215" s="23"/>
      <c r="N215" s="23"/>
      <c r="O215" s="19">
        <f t="shared" si="27"/>
        <v>277054</v>
      </c>
    </row>
    <row r="216" spans="1:15" x14ac:dyDescent="0.2">
      <c r="A216" s="24" t="s">
        <v>242</v>
      </c>
      <c r="B216" s="24"/>
      <c r="C216" s="25" t="s">
        <v>240</v>
      </c>
      <c r="D216" s="20">
        <v>113</v>
      </c>
      <c r="E216" s="16">
        <v>15</v>
      </c>
      <c r="F216" s="21">
        <v>1</v>
      </c>
      <c r="G216" s="23">
        <v>14148</v>
      </c>
      <c r="H216" s="18">
        <f t="shared" si="26"/>
        <v>169776</v>
      </c>
      <c r="I216" s="23"/>
      <c r="J216" s="23">
        <f t="shared" si="28"/>
        <v>2358</v>
      </c>
      <c r="K216" s="23">
        <f t="shared" si="29"/>
        <v>23580</v>
      </c>
      <c r="L216" s="23"/>
      <c r="M216" s="23"/>
      <c r="N216" s="23"/>
      <c r="O216" s="19">
        <f t="shared" si="27"/>
        <v>195714</v>
      </c>
    </row>
    <row r="217" spans="1:15" x14ac:dyDescent="0.2">
      <c r="A217" s="24" t="s">
        <v>243</v>
      </c>
      <c r="B217" s="24"/>
      <c r="C217" s="25" t="s">
        <v>240</v>
      </c>
      <c r="D217" s="20">
        <v>113</v>
      </c>
      <c r="E217" s="16">
        <v>15</v>
      </c>
      <c r="F217" s="21">
        <v>1</v>
      </c>
      <c r="G217" s="22">
        <v>12360</v>
      </c>
      <c r="H217" s="18">
        <f t="shared" si="26"/>
        <v>148320</v>
      </c>
      <c r="I217" s="22"/>
      <c r="J217" s="22">
        <f t="shared" si="28"/>
        <v>2060</v>
      </c>
      <c r="K217" s="22">
        <f t="shared" si="29"/>
        <v>20600</v>
      </c>
      <c r="L217" s="22"/>
      <c r="M217" s="22"/>
      <c r="N217" s="22"/>
      <c r="O217" s="19">
        <f t="shared" si="27"/>
        <v>170980</v>
      </c>
    </row>
    <row r="218" spans="1:15" x14ac:dyDescent="0.2">
      <c r="A218" s="24" t="s">
        <v>244</v>
      </c>
      <c r="B218" s="24"/>
      <c r="C218" s="25" t="s">
        <v>240</v>
      </c>
      <c r="D218" s="20">
        <v>113</v>
      </c>
      <c r="E218" s="16">
        <v>15</v>
      </c>
      <c r="F218" s="21">
        <v>1</v>
      </c>
      <c r="G218" s="23">
        <v>6096</v>
      </c>
      <c r="H218" s="18">
        <f t="shared" si="26"/>
        <v>73152</v>
      </c>
      <c r="I218" s="23"/>
      <c r="J218" s="23">
        <f t="shared" si="28"/>
        <v>1016</v>
      </c>
      <c r="K218" s="23">
        <f t="shared" si="29"/>
        <v>10160</v>
      </c>
      <c r="L218" s="23"/>
      <c r="M218" s="23"/>
      <c r="N218" s="23"/>
      <c r="O218" s="19">
        <f t="shared" si="27"/>
        <v>84328</v>
      </c>
    </row>
    <row r="219" spans="1:15" x14ac:dyDescent="0.2">
      <c r="A219" s="24" t="s">
        <v>245</v>
      </c>
      <c r="B219" s="24"/>
      <c r="C219" s="25" t="s">
        <v>240</v>
      </c>
      <c r="D219" s="20">
        <v>113</v>
      </c>
      <c r="E219" s="16">
        <v>15</v>
      </c>
      <c r="F219" s="21">
        <v>1</v>
      </c>
      <c r="G219" s="23">
        <v>13368</v>
      </c>
      <c r="H219" s="18">
        <f t="shared" si="26"/>
        <v>160416</v>
      </c>
      <c r="I219" s="23"/>
      <c r="J219" s="23">
        <f t="shared" si="28"/>
        <v>2228</v>
      </c>
      <c r="K219" s="23">
        <f t="shared" si="29"/>
        <v>22280</v>
      </c>
      <c r="L219" s="23"/>
      <c r="M219" s="23"/>
      <c r="N219" s="23"/>
      <c r="O219" s="19">
        <f t="shared" si="27"/>
        <v>184924</v>
      </c>
    </row>
    <row r="220" spans="1:15" x14ac:dyDescent="0.2">
      <c r="A220" s="24" t="s">
        <v>246</v>
      </c>
      <c r="B220" s="24"/>
      <c r="C220" s="25" t="s">
        <v>240</v>
      </c>
      <c r="D220" s="20">
        <v>113</v>
      </c>
      <c r="E220" s="16">
        <v>15</v>
      </c>
      <c r="F220" s="21">
        <v>1</v>
      </c>
      <c r="G220" s="23">
        <v>7377</v>
      </c>
      <c r="H220" s="18">
        <f t="shared" si="26"/>
        <v>88524</v>
      </c>
      <c r="I220" s="23"/>
      <c r="J220" s="23">
        <f t="shared" si="28"/>
        <v>1229.5</v>
      </c>
      <c r="K220" s="23">
        <f t="shared" si="29"/>
        <v>12295</v>
      </c>
      <c r="L220" s="23"/>
      <c r="M220" s="23"/>
      <c r="N220" s="23"/>
      <c r="O220" s="19">
        <f t="shared" si="27"/>
        <v>102048.5</v>
      </c>
    </row>
    <row r="221" spans="1:15" x14ac:dyDescent="0.2">
      <c r="A221" s="24" t="s">
        <v>247</v>
      </c>
      <c r="B221" s="24"/>
      <c r="C221" s="25" t="s">
        <v>240</v>
      </c>
      <c r="D221" s="20">
        <v>113</v>
      </c>
      <c r="E221" s="16">
        <v>15</v>
      </c>
      <c r="F221" s="21">
        <v>1</v>
      </c>
      <c r="G221" s="23">
        <v>12786</v>
      </c>
      <c r="H221" s="18">
        <f t="shared" si="26"/>
        <v>153432</v>
      </c>
      <c r="I221" s="23"/>
      <c r="J221" s="23">
        <f t="shared" si="28"/>
        <v>2131</v>
      </c>
      <c r="K221" s="23">
        <f t="shared" si="29"/>
        <v>21310</v>
      </c>
      <c r="L221" s="23"/>
      <c r="M221" s="23"/>
      <c r="N221" s="23"/>
      <c r="O221" s="19">
        <f t="shared" si="27"/>
        <v>176873</v>
      </c>
    </row>
    <row r="222" spans="1:15" x14ac:dyDescent="0.2">
      <c r="A222" s="24" t="s">
        <v>248</v>
      </c>
      <c r="B222" s="24"/>
      <c r="C222" s="25" t="s">
        <v>240</v>
      </c>
      <c r="D222" s="20">
        <v>113</v>
      </c>
      <c r="E222" s="16">
        <v>15</v>
      </c>
      <c r="F222" s="21">
        <v>1</v>
      </c>
      <c r="G222" s="23">
        <v>18408</v>
      </c>
      <c r="H222" s="18">
        <f t="shared" si="26"/>
        <v>220896</v>
      </c>
      <c r="I222" s="23"/>
      <c r="J222" s="23">
        <f t="shared" si="28"/>
        <v>3068</v>
      </c>
      <c r="K222" s="23">
        <f t="shared" si="29"/>
        <v>30680</v>
      </c>
      <c r="L222" s="23"/>
      <c r="M222" s="23"/>
      <c r="N222" s="23"/>
      <c r="O222" s="19">
        <f t="shared" si="27"/>
        <v>254644</v>
      </c>
    </row>
    <row r="223" spans="1:15" x14ac:dyDescent="0.2">
      <c r="A223" s="24" t="s">
        <v>249</v>
      </c>
      <c r="B223" s="24"/>
      <c r="C223" s="25" t="s">
        <v>240</v>
      </c>
      <c r="D223" s="20">
        <v>113</v>
      </c>
      <c r="E223" s="16">
        <v>15</v>
      </c>
      <c r="F223" s="21">
        <v>1</v>
      </c>
      <c r="G223" s="23">
        <v>7281</v>
      </c>
      <c r="H223" s="18">
        <f t="shared" si="26"/>
        <v>87372</v>
      </c>
      <c r="I223" s="23"/>
      <c r="J223" s="23">
        <f t="shared" si="28"/>
        <v>1213.5</v>
      </c>
      <c r="K223" s="23">
        <f t="shared" si="29"/>
        <v>12135</v>
      </c>
      <c r="L223" s="23"/>
      <c r="M223" s="23"/>
      <c r="N223" s="23"/>
      <c r="O223" s="19">
        <f t="shared" si="27"/>
        <v>100720.5</v>
      </c>
    </row>
    <row r="224" spans="1:15" x14ac:dyDescent="0.2">
      <c r="A224" s="24" t="s">
        <v>250</v>
      </c>
      <c r="B224" s="24"/>
      <c r="C224" s="25" t="s">
        <v>240</v>
      </c>
      <c r="D224" s="20">
        <v>113</v>
      </c>
      <c r="E224" s="16">
        <v>15</v>
      </c>
      <c r="F224" s="21">
        <v>1</v>
      </c>
      <c r="G224" s="23">
        <v>7281</v>
      </c>
      <c r="H224" s="18">
        <f t="shared" si="26"/>
        <v>87372</v>
      </c>
      <c r="I224" s="23"/>
      <c r="J224" s="23">
        <f t="shared" si="28"/>
        <v>1213.5</v>
      </c>
      <c r="K224" s="23">
        <f t="shared" si="29"/>
        <v>12135</v>
      </c>
      <c r="L224" s="23"/>
      <c r="M224" s="23"/>
      <c r="N224" s="23"/>
      <c r="O224" s="19">
        <f t="shared" si="27"/>
        <v>100720.5</v>
      </c>
    </row>
    <row r="225" spans="1:15" x14ac:dyDescent="0.2">
      <c r="A225" s="24" t="s">
        <v>251</v>
      </c>
      <c r="B225" s="24"/>
      <c r="C225" s="25" t="s">
        <v>240</v>
      </c>
      <c r="D225" s="20">
        <v>113</v>
      </c>
      <c r="E225" s="16">
        <v>15</v>
      </c>
      <c r="F225" s="21">
        <v>1</v>
      </c>
      <c r="G225" s="23">
        <v>7281</v>
      </c>
      <c r="H225" s="18">
        <f t="shared" si="26"/>
        <v>87372</v>
      </c>
      <c r="I225" s="23"/>
      <c r="J225" s="23">
        <f t="shared" si="28"/>
        <v>1213.5</v>
      </c>
      <c r="K225" s="23">
        <f t="shared" si="29"/>
        <v>12135</v>
      </c>
      <c r="L225" s="23"/>
      <c r="M225" s="23"/>
      <c r="N225" s="23"/>
      <c r="O225" s="19">
        <f t="shared" si="27"/>
        <v>100720.5</v>
      </c>
    </row>
    <row r="226" spans="1:15" x14ac:dyDescent="0.2">
      <c r="A226" s="24" t="s">
        <v>129</v>
      </c>
      <c r="B226" s="24"/>
      <c r="C226" s="25" t="s">
        <v>252</v>
      </c>
      <c r="D226" s="20">
        <v>113</v>
      </c>
      <c r="E226" s="16">
        <v>15</v>
      </c>
      <c r="F226" s="21">
        <v>1</v>
      </c>
      <c r="G226" s="22">
        <v>18960</v>
      </c>
      <c r="H226" s="18">
        <f t="shared" si="26"/>
        <v>227520</v>
      </c>
      <c r="I226" s="22"/>
      <c r="J226" s="23">
        <f t="shared" si="28"/>
        <v>3160</v>
      </c>
      <c r="K226" s="23">
        <f t="shared" si="29"/>
        <v>31600</v>
      </c>
      <c r="L226" s="22"/>
      <c r="M226" s="22"/>
      <c r="N226" s="22"/>
      <c r="O226" s="19">
        <f t="shared" si="27"/>
        <v>262280</v>
      </c>
    </row>
    <row r="227" spans="1:15" x14ac:dyDescent="0.2">
      <c r="A227" s="24" t="s">
        <v>253</v>
      </c>
      <c r="B227" s="24"/>
      <c r="C227" s="25" t="s">
        <v>252</v>
      </c>
      <c r="D227" s="20">
        <v>113</v>
      </c>
      <c r="E227" s="16">
        <v>15</v>
      </c>
      <c r="F227" s="21">
        <v>1</v>
      </c>
      <c r="G227" s="23">
        <v>16533</v>
      </c>
      <c r="H227" s="18">
        <f t="shared" si="26"/>
        <v>198396</v>
      </c>
      <c r="I227" s="23"/>
      <c r="J227" s="23">
        <f t="shared" si="28"/>
        <v>2755.5</v>
      </c>
      <c r="K227" s="23">
        <f t="shared" si="29"/>
        <v>27555</v>
      </c>
      <c r="L227" s="23"/>
      <c r="M227" s="23"/>
      <c r="N227" s="23"/>
      <c r="O227" s="19">
        <f t="shared" si="27"/>
        <v>228706.5</v>
      </c>
    </row>
    <row r="228" spans="1:15" x14ac:dyDescent="0.2">
      <c r="A228" s="24" t="s">
        <v>254</v>
      </c>
      <c r="B228" s="24"/>
      <c r="C228" s="25" t="s">
        <v>252</v>
      </c>
      <c r="D228" s="20">
        <v>113</v>
      </c>
      <c r="E228" s="16">
        <v>15</v>
      </c>
      <c r="F228" s="21">
        <v>3</v>
      </c>
      <c r="G228" s="23">
        <v>15789</v>
      </c>
      <c r="H228" s="18">
        <f t="shared" si="26"/>
        <v>568404</v>
      </c>
      <c r="I228" s="23"/>
      <c r="J228" s="23">
        <v>7895</v>
      </c>
      <c r="K228" s="23">
        <v>78945</v>
      </c>
      <c r="L228" s="23"/>
      <c r="M228" s="23"/>
      <c r="N228" s="23"/>
      <c r="O228" s="19">
        <f t="shared" si="27"/>
        <v>655244</v>
      </c>
    </row>
    <row r="229" spans="1:15" x14ac:dyDescent="0.2">
      <c r="A229" s="24" t="s">
        <v>255</v>
      </c>
      <c r="B229" s="24"/>
      <c r="C229" s="25" t="s">
        <v>252</v>
      </c>
      <c r="D229" s="20">
        <v>113</v>
      </c>
      <c r="E229" s="16">
        <v>15</v>
      </c>
      <c r="F229" s="21">
        <v>21</v>
      </c>
      <c r="G229" s="23">
        <v>9330</v>
      </c>
      <c r="H229" s="18">
        <f t="shared" si="26"/>
        <v>2351160</v>
      </c>
      <c r="I229" s="23"/>
      <c r="J229" s="23">
        <f>(G229/30*5*21)</f>
        <v>32655</v>
      </c>
      <c r="K229" s="23">
        <f>(G229/30*50*21)</f>
        <v>326550</v>
      </c>
      <c r="L229" s="23"/>
      <c r="M229" s="23"/>
      <c r="N229" s="23"/>
      <c r="O229" s="19">
        <f t="shared" si="27"/>
        <v>2710365</v>
      </c>
    </row>
    <row r="230" spans="1:15" x14ac:dyDescent="0.2">
      <c r="A230" s="24" t="s">
        <v>256</v>
      </c>
      <c r="B230" s="24"/>
      <c r="C230" s="25" t="s">
        <v>252</v>
      </c>
      <c r="D230" s="20">
        <v>113</v>
      </c>
      <c r="E230" s="16">
        <v>15</v>
      </c>
      <c r="F230" s="21">
        <v>1</v>
      </c>
      <c r="G230" s="22">
        <v>9510</v>
      </c>
      <c r="H230" s="18">
        <f t="shared" si="26"/>
        <v>114120</v>
      </c>
      <c r="I230" s="22"/>
      <c r="J230" s="23">
        <f t="shared" si="28"/>
        <v>1585</v>
      </c>
      <c r="K230" s="23">
        <f t="shared" si="29"/>
        <v>15850</v>
      </c>
      <c r="L230" s="22"/>
      <c r="M230" s="22"/>
      <c r="N230" s="22"/>
      <c r="O230" s="19">
        <f t="shared" si="27"/>
        <v>131555</v>
      </c>
    </row>
    <row r="231" spans="1:15" x14ac:dyDescent="0.2">
      <c r="A231" s="24" t="s">
        <v>257</v>
      </c>
      <c r="B231" s="24"/>
      <c r="C231" s="25" t="s">
        <v>252</v>
      </c>
      <c r="D231" s="20">
        <v>113</v>
      </c>
      <c r="E231" s="16">
        <v>15</v>
      </c>
      <c r="F231" s="21">
        <v>1</v>
      </c>
      <c r="G231" s="23">
        <v>9066</v>
      </c>
      <c r="H231" s="18">
        <f t="shared" si="26"/>
        <v>108792</v>
      </c>
      <c r="I231" s="23"/>
      <c r="J231" s="23">
        <f t="shared" si="28"/>
        <v>1511</v>
      </c>
      <c r="K231" s="23">
        <f t="shared" si="29"/>
        <v>15110</v>
      </c>
      <c r="L231" s="23"/>
      <c r="M231" s="23"/>
      <c r="N231" s="23"/>
      <c r="O231" s="19">
        <f t="shared" si="27"/>
        <v>125413</v>
      </c>
    </row>
    <row r="232" spans="1:15" x14ac:dyDescent="0.2">
      <c r="A232" s="24" t="s">
        <v>258</v>
      </c>
      <c r="B232" s="24"/>
      <c r="C232" s="25" t="s">
        <v>252</v>
      </c>
      <c r="D232" s="20">
        <v>113</v>
      </c>
      <c r="E232" s="16">
        <v>15</v>
      </c>
      <c r="F232" s="21">
        <v>3</v>
      </c>
      <c r="G232" s="23">
        <v>9459</v>
      </c>
      <c r="H232" s="18">
        <f t="shared" si="26"/>
        <v>340524</v>
      </c>
      <c r="I232" s="23"/>
      <c r="J232" s="23">
        <v>4730</v>
      </c>
      <c r="K232" s="23">
        <f>(G232/30*50*3)</f>
        <v>47295</v>
      </c>
      <c r="L232" s="23"/>
      <c r="M232" s="23"/>
      <c r="N232" s="23"/>
      <c r="O232" s="19">
        <f t="shared" si="27"/>
        <v>392549</v>
      </c>
    </row>
    <row r="233" spans="1:15" x14ac:dyDescent="0.2">
      <c r="A233" s="24" t="s">
        <v>259</v>
      </c>
      <c r="B233" s="24"/>
      <c r="C233" s="25" t="s">
        <v>252</v>
      </c>
      <c r="D233" s="20">
        <v>113</v>
      </c>
      <c r="E233" s="16">
        <v>15</v>
      </c>
      <c r="F233" s="21">
        <v>9</v>
      </c>
      <c r="G233" s="23">
        <v>6630</v>
      </c>
      <c r="H233" s="18">
        <f t="shared" si="26"/>
        <v>716040</v>
      </c>
      <c r="I233" s="23"/>
      <c r="J233" s="23">
        <f>(G233/30*5*9)</f>
        <v>9945</v>
      </c>
      <c r="K233" s="23">
        <f>(G233/30*50*9)</f>
        <v>99450</v>
      </c>
      <c r="L233" s="23"/>
      <c r="M233" s="23"/>
      <c r="N233" s="23"/>
      <c r="O233" s="19">
        <f t="shared" si="27"/>
        <v>825435</v>
      </c>
    </row>
    <row r="234" spans="1:15" x14ac:dyDescent="0.2">
      <c r="A234" s="24" t="s">
        <v>260</v>
      </c>
      <c r="B234" s="24"/>
      <c r="C234" s="25" t="s">
        <v>252</v>
      </c>
      <c r="D234" s="20">
        <v>113</v>
      </c>
      <c r="E234" s="16">
        <v>15</v>
      </c>
      <c r="F234" s="21">
        <v>3</v>
      </c>
      <c r="G234" s="23">
        <v>9240</v>
      </c>
      <c r="H234" s="18">
        <f t="shared" si="26"/>
        <v>332640</v>
      </c>
      <c r="I234" s="23"/>
      <c r="J234" s="23">
        <f>(G234/30*5*3)</f>
        <v>4620</v>
      </c>
      <c r="K234" s="23">
        <f>(G234/30*50*3)</f>
        <v>46200</v>
      </c>
      <c r="L234" s="23"/>
      <c r="M234" s="23"/>
      <c r="N234" s="23"/>
      <c r="O234" s="19">
        <f t="shared" si="27"/>
        <v>383460</v>
      </c>
    </row>
  </sheetData>
  <mergeCells count="227">
    <mergeCell ref="A230:B230"/>
    <mergeCell ref="A231:B231"/>
    <mergeCell ref="A232:B232"/>
    <mergeCell ref="A233:B233"/>
    <mergeCell ref="A234:B234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3:B193"/>
    <mergeCell ref="A195:B195"/>
    <mergeCell ref="A196:B196"/>
    <mergeCell ref="A197:B197"/>
    <mergeCell ref="A198:B198"/>
    <mergeCell ref="A199:B199"/>
    <mergeCell ref="A187:B187"/>
    <mergeCell ref="A188:B188"/>
    <mergeCell ref="A189:B189"/>
    <mergeCell ref="A190:B190"/>
    <mergeCell ref="A191:B191"/>
    <mergeCell ref="A192:B192"/>
    <mergeCell ref="A181:B181"/>
    <mergeCell ref="A182:B182"/>
    <mergeCell ref="A183:B183"/>
    <mergeCell ref="A184:B184"/>
    <mergeCell ref="A185:B185"/>
    <mergeCell ref="A186:B186"/>
    <mergeCell ref="A175:B175"/>
    <mergeCell ref="A176:B176"/>
    <mergeCell ref="A177:B177"/>
    <mergeCell ref="A178:B178"/>
    <mergeCell ref="A179:B179"/>
    <mergeCell ref="A180:B180"/>
    <mergeCell ref="A169:B169"/>
    <mergeCell ref="A170:B170"/>
    <mergeCell ref="A171:B171"/>
    <mergeCell ref="A172:B172"/>
    <mergeCell ref="A173:B173"/>
    <mergeCell ref="A174:B174"/>
    <mergeCell ref="A162:B162"/>
    <mergeCell ref="A163:B163"/>
    <mergeCell ref="A165:B165"/>
    <mergeCell ref="A166:B166"/>
    <mergeCell ref="A167:B167"/>
    <mergeCell ref="A168:B168"/>
    <mergeCell ref="A156:B156"/>
    <mergeCell ref="A157:B157"/>
    <mergeCell ref="A158:B158"/>
    <mergeCell ref="A159:B159"/>
    <mergeCell ref="A160:B160"/>
    <mergeCell ref="A161:B161"/>
    <mergeCell ref="A150:B150"/>
    <mergeCell ref="A151:B151"/>
    <mergeCell ref="A152:B152"/>
    <mergeCell ref="A153:B153"/>
    <mergeCell ref="A154:B154"/>
    <mergeCell ref="A155:B155"/>
    <mergeCell ref="A144:B144"/>
    <mergeCell ref="A145:B145"/>
    <mergeCell ref="A146:B146"/>
    <mergeCell ref="A147:B147"/>
    <mergeCell ref="A148:B148"/>
    <mergeCell ref="A149:B149"/>
    <mergeCell ref="A138:B138"/>
    <mergeCell ref="A139:B139"/>
    <mergeCell ref="A140:B140"/>
    <mergeCell ref="A141:B141"/>
    <mergeCell ref="A142:B142"/>
    <mergeCell ref="A143:B143"/>
    <mergeCell ref="A132:B132"/>
    <mergeCell ref="A133:B133"/>
    <mergeCell ref="A134:B134"/>
    <mergeCell ref="A135:B135"/>
    <mergeCell ref="A136:B136"/>
    <mergeCell ref="A137:B137"/>
    <mergeCell ref="A125:B125"/>
    <mergeCell ref="A126:B126"/>
    <mergeCell ref="A127:B127"/>
    <mergeCell ref="A128:B128"/>
    <mergeCell ref="A129:B129"/>
    <mergeCell ref="A131:B131"/>
    <mergeCell ref="A118:B118"/>
    <mergeCell ref="A119:B119"/>
    <mergeCell ref="A120:B120"/>
    <mergeCell ref="A121:B121"/>
    <mergeCell ref="A122:B122"/>
    <mergeCell ref="A124:B124"/>
    <mergeCell ref="A112:B112"/>
    <mergeCell ref="A113:B113"/>
    <mergeCell ref="A114:B114"/>
    <mergeCell ref="A115:B115"/>
    <mergeCell ref="A116:B116"/>
    <mergeCell ref="A117:B117"/>
    <mergeCell ref="A105:B105"/>
    <mergeCell ref="A107:B107"/>
    <mergeCell ref="A108:B108"/>
    <mergeCell ref="A109:B109"/>
    <mergeCell ref="A110:B110"/>
    <mergeCell ref="A111:B111"/>
    <mergeCell ref="A98:B98"/>
    <mergeCell ref="A99:B99"/>
    <mergeCell ref="A100:B100"/>
    <mergeCell ref="A102:B102"/>
    <mergeCell ref="A103:B103"/>
    <mergeCell ref="A104:B104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0:B60"/>
    <mergeCell ref="A61:B61"/>
    <mergeCell ref="A63:B63"/>
    <mergeCell ref="A64:B64"/>
    <mergeCell ref="A65:B65"/>
    <mergeCell ref="A66:B66"/>
    <mergeCell ref="A53:B53"/>
    <mergeCell ref="A54:B54"/>
    <mergeCell ref="A55:B55"/>
    <mergeCell ref="A56:B56"/>
    <mergeCell ref="A57:B57"/>
    <mergeCell ref="A59:B59"/>
    <mergeCell ref="A46:B46"/>
    <mergeCell ref="A47:B47"/>
    <mergeCell ref="A49:B49"/>
    <mergeCell ref="A50:B50"/>
    <mergeCell ref="A51:B51"/>
    <mergeCell ref="A52:B52"/>
    <mergeCell ref="A39:B39"/>
    <mergeCell ref="A40:B40"/>
    <mergeCell ref="A41:B41"/>
    <mergeCell ref="A42:B42"/>
    <mergeCell ref="A44:B44"/>
    <mergeCell ref="A45:B45"/>
    <mergeCell ref="A32:B32"/>
    <mergeCell ref="A34:B34"/>
    <mergeCell ref="A35:B35"/>
    <mergeCell ref="A36:B36"/>
    <mergeCell ref="A37:B37"/>
    <mergeCell ref="A38:B38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O1:O2"/>
    <mergeCell ref="A3:B3"/>
    <mergeCell ref="A4:B4"/>
    <mergeCell ref="A5:B5"/>
    <mergeCell ref="A6:B6"/>
    <mergeCell ref="A7:B7"/>
    <mergeCell ref="A1:B2"/>
    <mergeCell ref="C1:C2"/>
    <mergeCell ref="D1:D2"/>
    <mergeCell ref="E1:E2"/>
    <mergeCell ref="F1:F2"/>
    <mergeCell ref="G1:H1"/>
  </mergeCells>
  <conditionalFormatting sqref="I3:I234">
    <cfRule type="cellIs" dxfId="21" priority="22" operator="lessThanOrEqual">
      <formula>0</formula>
    </cfRule>
  </conditionalFormatting>
  <conditionalFormatting sqref="L3:L234">
    <cfRule type="cellIs" dxfId="20" priority="21" operator="lessThanOrEqual">
      <formula>0</formula>
    </cfRule>
  </conditionalFormatting>
  <conditionalFormatting sqref="M3:M234">
    <cfRule type="cellIs" dxfId="19" priority="20" operator="lessThanOrEqual">
      <formula>0</formula>
    </cfRule>
  </conditionalFormatting>
  <conditionalFormatting sqref="N3:N234">
    <cfRule type="cellIs" dxfId="18" priority="19" operator="lessThanOrEqual">
      <formula>0</formula>
    </cfRule>
  </conditionalFormatting>
  <conditionalFormatting sqref="A8:B32 A34:B42 A49:B57 A44:B47 A217:B234">
    <cfRule type="cellIs" dxfId="17" priority="18" operator="lessThanOrEqual">
      <formula>0</formula>
    </cfRule>
  </conditionalFormatting>
  <conditionalFormatting sqref="A7:B7">
    <cfRule type="cellIs" dxfId="16" priority="17" operator="lessThanOrEqual">
      <formula>0</formula>
    </cfRule>
  </conditionalFormatting>
  <conditionalFormatting sqref="A59:B61">
    <cfRule type="cellIs" dxfId="15" priority="16" operator="lessThanOrEqual">
      <formula>0</formula>
    </cfRule>
  </conditionalFormatting>
  <conditionalFormatting sqref="A63:B78">
    <cfRule type="cellIs" dxfId="14" priority="15" operator="lessThanOrEqual">
      <formula>0</formula>
    </cfRule>
  </conditionalFormatting>
  <conditionalFormatting sqref="A80:B100">
    <cfRule type="cellIs" dxfId="13" priority="14" operator="lessThanOrEqual">
      <formula>0</formula>
    </cfRule>
  </conditionalFormatting>
  <conditionalFormatting sqref="A102:B105">
    <cfRule type="cellIs" dxfId="12" priority="13" operator="lessThanOrEqual">
      <formula>0</formula>
    </cfRule>
  </conditionalFormatting>
  <conditionalFormatting sqref="A107:B122">
    <cfRule type="cellIs" dxfId="11" priority="12" operator="lessThanOrEqual">
      <formula>0</formula>
    </cfRule>
  </conditionalFormatting>
  <conditionalFormatting sqref="A124:B129">
    <cfRule type="cellIs" dxfId="10" priority="11" operator="lessThanOrEqual">
      <formula>0</formula>
    </cfRule>
  </conditionalFormatting>
  <conditionalFormatting sqref="A131:B163">
    <cfRule type="cellIs" dxfId="9" priority="10" operator="lessThanOrEqual">
      <formula>0</formula>
    </cfRule>
  </conditionalFormatting>
  <conditionalFormatting sqref="A165:B193">
    <cfRule type="cellIs" dxfId="8" priority="9" operator="lessThanOrEqual">
      <formula>0</formula>
    </cfRule>
  </conditionalFormatting>
  <conditionalFormatting sqref="A195:B216">
    <cfRule type="cellIs" dxfId="7" priority="8" operator="lessThanOrEqual">
      <formula>0</formula>
    </cfRule>
  </conditionalFormatting>
  <conditionalFormatting sqref="C9:C22 C24:C234">
    <cfRule type="cellIs" dxfId="6" priority="7" operator="lessThanOrEqual">
      <formula>0</formula>
    </cfRule>
  </conditionalFormatting>
  <conditionalFormatting sqref="C7:C8">
    <cfRule type="cellIs" dxfId="5" priority="6" operator="lessThanOrEqual">
      <formula>0</formula>
    </cfRule>
  </conditionalFormatting>
  <conditionalFormatting sqref="C23">
    <cfRule type="cellIs" dxfId="4" priority="5" operator="lessThanOrEqual">
      <formula>0</formula>
    </cfRule>
  </conditionalFormatting>
  <conditionalFormatting sqref="E3:F234">
    <cfRule type="cellIs" dxfId="3" priority="4" operator="lessThanOrEqual">
      <formula>0</formula>
    </cfRule>
  </conditionalFormatting>
  <conditionalFormatting sqref="G3:G234">
    <cfRule type="cellIs" dxfId="2" priority="3" operator="lessThanOrEqual">
      <formula>0</formula>
    </cfRule>
  </conditionalFormatting>
  <conditionalFormatting sqref="J3:J234">
    <cfRule type="cellIs" dxfId="1" priority="2" operator="lessThanOrEqual">
      <formula>0</formula>
    </cfRule>
  </conditionalFormatting>
  <conditionalFormatting sqref="K3:K234">
    <cfRule type="cellIs" dxfId="0" priority="1" operator="lessThanOrEqual">
      <formula>0</formula>
    </cfRule>
  </conditionalFormatting>
  <dataValidations count="4">
    <dataValidation type="whole" operator="greaterThan" allowBlank="1" showInputMessage="1" showErrorMessage="1" errorTitle="Valor de la celda" error="La celda sólo permite números enteros y en positivo, favor de capturar cantidades sin centavos y evitar números en negativos." sqref="G3:G234 I3:N234" xr:uid="{DB243F5C-4E0E-5744-987B-0602BE8F1AED}">
      <formula1>0</formula1>
    </dataValidation>
    <dataValidation type="list" operator="greaterThanOrEqual" allowBlank="1" showInputMessage="1" showErrorMessage="1" errorTitle="Valor de la celda" error="La celda sólo permite números de la lista desplegable." sqref="E5:E234" xr:uid="{FA6E3AFD-631E-1D4E-8D02-5BC3ADA0981C}">
      <formula1>"11, 14, 15, 16, 17, 25"</formula1>
    </dataValidation>
    <dataValidation type="list" operator="greaterThanOrEqual" allowBlank="1" showInputMessage="1" showErrorMessage="1" errorTitle="Valor de la celda" error="La celda sólo permite números de la lista desplegable." sqref="E3:E4" xr:uid="{13D66876-7F6A-8A4D-AC53-098508BFA586}">
      <formula1>"11, 15, 16, 17"</formula1>
    </dataValidation>
    <dataValidation type="whole" operator="greaterThanOrEqual" allowBlank="1" showInputMessage="1" showErrorMessage="1" errorTitle="Valor de la celda" error="La celda sólo permite números enteros y en positivo, favor de capturar cantidades sin centavos y evitar números en negativos." sqref="D3:D234 F3:F234" xr:uid="{5916EF6B-B6C6-6E42-8A9B-127AA49F0E9F}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2022-03-17T20:39:51Z</dcterms:created>
  <dcterms:modified xsi:type="dcterms:W3CDTF">2022-03-17T20:41:12Z</dcterms:modified>
</cp:coreProperties>
</file>